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_laszlo\iCloudDrive\_TERVEK 2018\Vago Viktor projektek\TEMPLOMOK\_Túrkeve\KIVITELI TURKEVE\"/>
    </mc:Choice>
  </mc:AlternateContent>
  <bookViews>
    <workbookView xWindow="0" yWindow="0" windowWidth="24780" windowHeight="11970" tabRatio="865"/>
  </bookViews>
  <sheets>
    <sheet name="Összesítő" sheetId="11" r:id="rId1"/>
    <sheet name="Utcai homlokzat" sheetId="2" r:id="rId2"/>
    <sheet name="Talajnedv.ell.sz." sheetId="6" r:id="rId3"/>
    <sheet name="Vízelvezetés" sheetId="14" r:id="rId4"/>
    <sheet name="Belső lábazat" sheetId="13" r:id="rId5"/>
    <sheet name="Galambriasztás" sheetId="15" r:id="rId6"/>
    <sheet name="Toronysisak" sheetId="16" r:id="rId7"/>
  </sheets>
  <definedNames>
    <definedName name="_xlnm.Print_Area" localSheetId="4">'Belső lábazat'!$A$1:$H$17</definedName>
    <definedName name="_xlnm.Print_Area" localSheetId="5">Galambriasztás!$A$1:$H$8</definedName>
    <definedName name="_xlnm.Print_Area" localSheetId="0">Összesítő!$A$1:$H$42</definedName>
    <definedName name="_xlnm.Print_Area" localSheetId="2">Talajnedv.ell.sz.!$A$1:$H$8</definedName>
    <definedName name="_xlnm.Print_Area" localSheetId="6">Toronysisak!$A$1:$H$28</definedName>
    <definedName name="_xlnm.Print_Area" localSheetId="1">'Utcai homlokzat'!$A$1:$H$37</definedName>
    <definedName name="_xlnm.Print_Area" localSheetId="3">Vízelvezetés!$A$1:$H$10</definedName>
  </definedNames>
  <calcPr calcId="152511"/>
</workbook>
</file>

<file path=xl/calcChain.xml><?xml version="1.0" encoding="utf-8"?>
<calcChain xmlns="http://schemas.openxmlformats.org/spreadsheetml/2006/main">
  <c r="H22" i="16" l="1"/>
  <c r="G22" i="16"/>
  <c r="H10" i="16"/>
  <c r="G10" i="16"/>
  <c r="G4" i="15"/>
  <c r="H4" i="15"/>
  <c r="H3" i="15"/>
  <c r="G3" i="15"/>
  <c r="B21" i="11"/>
  <c r="B23" i="11"/>
  <c r="G17" i="16"/>
  <c r="H17" i="16"/>
  <c r="G18" i="16"/>
  <c r="H18" i="16"/>
  <c r="G19" i="16"/>
  <c r="H19" i="16"/>
  <c r="G20" i="16"/>
  <c r="H20" i="16"/>
  <c r="G21" i="16"/>
  <c r="H21" i="16"/>
  <c r="G4" i="16"/>
  <c r="H4" i="16"/>
  <c r="G5" i="16"/>
  <c r="H5" i="16"/>
  <c r="G6" i="16"/>
  <c r="H6" i="16"/>
  <c r="G7" i="16"/>
  <c r="H7" i="16"/>
  <c r="G8" i="16"/>
  <c r="H8" i="16"/>
  <c r="G9" i="16"/>
  <c r="H9" i="16"/>
  <c r="G11" i="16"/>
  <c r="H11" i="16"/>
  <c r="G12" i="16"/>
  <c r="H12" i="16"/>
  <c r="G13" i="16"/>
  <c r="H13" i="16"/>
  <c r="G14" i="16"/>
  <c r="H14" i="16"/>
  <c r="G15" i="16"/>
  <c r="H15" i="16"/>
  <c r="G16" i="16"/>
  <c r="H16" i="16"/>
  <c r="H3" i="16"/>
  <c r="H27" i="16" s="1"/>
  <c r="H23" i="11" s="1"/>
  <c r="G3" i="16"/>
  <c r="G27" i="16" l="1"/>
  <c r="G23" i="11" s="1"/>
  <c r="G6" i="2"/>
  <c r="H6" i="2"/>
  <c r="G5" i="2"/>
  <c r="H5" i="2"/>
  <c r="G7" i="15"/>
  <c r="G21" i="11" s="1"/>
  <c r="H7" i="15" l="1"/>
  <c r="H21" i="11" s="1"/>
  <c r="B24" i="11"/>
  <c r="H8" i="14" l="1"/>
  <c r="G8" i="14"/>
  <c r="H7" i="14"/>
  <c r="G7" i="14"/>
  <c r="H6" i="14"/>
  <c r="G6" i="14"/>
  <c r="H5" i="14"/>
  <c r="G5" i="14"/>
  <c r="H4" i="14"/>
  <c r="G4" i="14"/>
  <c r="H3" i="14"/>
  <c r="G3" i="14"/>
  <c r="G9" i="14" l="1"/>
  <c r="G24" i="11" s="1"/>
  <c r="H9" i="14"/>
  <c r="H24" i="11" s="1"/>
  <c r="G5" i="6"/>
  <c r="H5" i="6"/>
  <c r="B22" i="11" l="1"/>
  <c r="H13" i="13"/>
  <c r="G13" i="13"/>
  <c r="H12" i="13"/>
  <c r="G12" i="13"/>
  <c r="H11" i="13"/>
  <c r="G11" i="13"/>
  <c r="H10" i="13"/>
  <c r="G10" i="13"/>
  <c r="H9" i="13"/>
  <c r="G9" i="13"/>
  <c r="H8" i="13"/>
  <c r="G8" i="13"/>
  <c r="H7" i="13"/>
  <c r="G7" i="13"/>
  <c r="H6" i="13"/>
  <c r="G6" i="13"/>
  <c r="H5" i="13"/>
  <c r="G5" i="13"/>
  <c r="H4" i="13"/>
  <c r="G4" i="13"/>
  <c r="H3" i="13"/>
  <c r="G3" i="13"/>
  <c r="H16" i="13" l="1"/>
  <c r="H22" i="11" s="1"/>
  <c r="G16" i="13"/>
  <c r="G22" i="11" s="1"/>
  <c r="B19" i="11" l="1"/>
  <c r="G4" i="6"/>
  <c r="H4" i="6"/>
  <c r="B20" i="11"/>
  <c r="H3" i="6"/>
  <c r="G3" i="6"/>
  <c r="G7" i="6" l="1"/>
  <c r="G20" i="11" s="1"/>
  <c r="H7" i="6"/>
  <c r="H20" i="11" s="1"/>
  <c r="G23" i="2" l="1"/>
  <c r="H23" i="2"/>
  <c r="G32" i="2"/>
  <c r="H32" i="2"/>
  <c r="G33" i="2"/>
  <c r="H33" i="2"/>
  <c r="G34" i="2"/>
  <c r="H34" i="2"/>
  <c r="H11" i="2"/>
  <c r="G11" i="2"/>
  <c r="C24" i="2"/>
  <c r="C25" i="2" s="1"/>
  <c r="C26" i="2" s="1"/>
  <c r="C27" i="2" s="1"/>
  <c r="C28" i="2" s="1"/>
  <c r="C29" i="2" s="1"/>
  <c r="C30" i="2" s="1"/>
  <c r="C31" i="2" s="1"/>
  <c r="C16" i="2"/>
  <c r="C17" i="2" s="1"/>
  <c r="C18" i="2" s="1"/>
  <c r="C15" i="2"/>
  <c r="G15" i="2" s="1"/>
  <c r="C14" i="2"/>
  <c r="C13" i="2"/>
  <c r="C12" i="2"/>
  <c r="G14" i="2" l="1"/>
  <c r="H15" i="2"/>
  <c r="G12" i="2"/>
  <c r="G16" i="2"/>
  <c r="H16" i="2"/>
  <c r="H14" i="2"/>
  <c r="G24" i="2"/>
  <c r="G31" i="2"/>
  <c r="G18" i="2"/>
  <c r="C19" i="2"/>
  <c r="G19" i="2" s="1"/>
  <c r="G17" i="2"/>
  <c r="H13" i="2"/>
  <c r="H30" i="2"/>
  <c r="H28" i="2"/>
  <c r="H26" i="2"/>
  <c r="H12" i="2"/>
  <c r="G29" i="2"/>
  <c r="G27" i="2"/>
  <c r="G25" i="2"/>
  <c r="H18" i="2"/>
  <c r="H31" i="2"/>
  <c r="H29" i="2"/>
  <c r="H27" i="2"/>
  <c r="H25" i="2"/>
  <c r="H17" i="2"/>
  <c r="G13" i="2"/>
  <c r="G30" i="2"/>
  <c r="G28" i="2"/>
  <c r="G26" i="2"/>
  <c r="H24" i="2"/>
  <c r="H19" i="2" l="1"/>
  <c r="H4" i="2"/>
  <c r="G4" i="2"/>
  <c r="H7" i="2"/>
  <c r="G7" i="2"/>
  <c r="H3" i="2" l="1"/>
  <c r="H36" i="2" s="1"/>
  <c r="H19" i="11" s="1"/>
  <c r="H25" i="11" s="1"/>
  <c r="G3" i="2"/>
  <c r="G36" i="2" s="1"/>
  <c r="G19" i="11" s="1"/>
  <c r="G25" i="11" s="1"/>
  <c r="G26" i="11" l="1"/>
  <c r="G27" i="11" l="1"/>
  <c r="G28" i="11" s="1"/>
</calcChain>
</file>

<file path=xl/sharedStrings.xml><?xml version="1.0" encoding="utf-8"?>
<sst xmlns="http://schemas.openxmlformats.org/spreadsheetml/2006/main" count="204" uniqueCount="92">
  <si>
    <t>Munkanemek összesen:</t>
  </si>
  <si>
    <t>ÁFA vetítési alap</t>
  </si>
  <si>
    <t xml:space="preserve">ÁFA (27%) </t>
  </si>
  <si>
    <t>Munka ára</t>
  </si>
  <si>
    <t>Ssz.</t>
  </si>
  <si>
    <t>Tétel szövege</t>
  </si>
  <si>
    <t>Menny.</t>
  </si>
  <si>
    <t>Egység</t>
  </si>
  <si>
    <t>Anyag egységár</t>
  </si>
  <si>
    <t>Díj egységár</t>
  </si>
  <si>
    <t>Anyag összesen</t>
  </si>
  <si>
    <t>Díj összesen</t>
  </si>
  <si>
    <t>Anyag összege</t>
  </si>
  <si>
    <t>Díj összege</t>
  </si>
  <si>
    <t>KÖLTSÉGVETÉS</t>
  </si>
  <si>
    <t>Munkanem összesen:</t>
  </si>
  <si>
    <t>m2</t>
  </si>
  <si>
    <t>db</t>
  </si>
  <si>
    <t>m</t>
  </si>
  <si>
    <t>Lábazat</t>
  </si>
  <si>
    <t>Homlokzat</t>
  </si>
  <si>
    <t>Vízelvezetés</t>
  </si>
  <si>
    <t>m3</t>
  </si>
  <si>
    <t>Talajnedvesség elleni szigetelés</t>
  </si>
  <si>
    <t>Belső lábazat</t>
  </si>
  <si>
    <t xml:space="preserve">Kód: 21-003-005.1.1.3
Alépítményi munkák
Irtás, föld- és sziklamunka
Munkagödör és munkaárok készítése
Munkaárok földkiemelése közművesített területen,kézi erővel,
bármely konzisztenciájú talajban, dúcolás nélkül,
2,0 m2 szelvényig,
IV. talajosztály
</t>
  </si>
  <si>
    <t xml:space="preserve">Kód: 48-002-001.45.1-0115009
Szakipari munkák
Szigetelés
Talajnedvesség elleni szigetelések
Talajnedvesség elleni szigetelés;
Szerkezeti falon készített függőleges falszigetelés védőrétegeműanyag dombornyomott lemezzel rögzítés nélkül(rögzítés külön tételben),
HDPE anyagú, kis dombormagasságú lemez(domborulatokkal a fal irányába fordítva)
DÖRKEN DELTA MS 8 mm dombormagasságú szigetelésvédő lemez kavicsszivárgóhoz
</t>
  </si>
  <si>
    <t xml:space="preserve">Kód: 62-002-021.3-0617731
Közlekedés építési munkák
Kőburkolat készítése
Burkolatszegélyek
Egyéb használatos szegélykövek, út és körforgalom szegélyek készítése, alapárok kiemelése nélkül, betonhézagolással,
100 cm hosszú elemekből
SEMMELROCK kerti szegély 100x20x5 cm, szürke
</t>
  </si>
  <si>
    <t xml:space="preserve">Kód: 36-090-021-0414905
Verzió: 2018-1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egyrétegű trassz vakolattal
</t>
  </si>
  <si>
    <t xml:space="preserve">Kód: 36-002-011.1-0415912
Verzió: 2018-1
Építőmesteri munkák
Vakolás és rabicolás
Előkészítő munkák, alapozók, előfröcskölők, gúzrétegek, külső-belső vakolatokhoz
Tapadóhíd képzése gyári zsákos gúzanyaggal,
kézi erővel
Baumit Előfröcskölő 4 mm, Cikkszám: 151603
</t>
  </si>
  <si>
    <t xml:space="preserve">Kód: 36-012-002.1.1.1-0415958
Verzió: 2018-1
Építőmesteri munkák
Vakolás és rabicolás
Speciális vakolatok
Szellőző, falszárító felújító vakolat készítése,
alacsony és közepes só és nedvességtartalom esetén,
kézi felhordással, szárazhabarcsból,
2 cm vastagságban
Baumit Sanova Egyrétegű Trassz Vakolat Cikkszám: 960116
</t>
  </si>
  <si>
    <t xml:space="preserve">Kód: 36-012-002.1.1.3-0415958
Verzió: 2018-1
Építőmesteri munkák
Vakolás és rabicolás
Speciális vakolatok
Szellőző, falszárító felújító vakolat készítése,
alacsony és közepes só és nedvességtartalom esetén,
kézi felhordással, szárazhabarcsból,
többlet 1 cm vastagságért
Baumit Sanova Egyrétegű Trassz Vakolat Cikkszám: 960116
</t>
  </si>
  <si>
    <t xml:space="preserve">Kód: 36-002-001
Verzió: 2018-1
Építőmesteri munkák
Vakolás és rabicolás
Előkészítő munkák, alapozók, előfröcskölők, gúzrétegek, külső-belső vakolatokhoz
Felület portalanítása, előnedvesítése porlasztottvízsugárral, vakolás előtt
</t>
  </si>
  <si>
    <t xml:space="preserve">Kód: 36-000-018
Verzió: 2018-1
Építőmesteri munkák
Vakolás és rabicolás
Bontások
Téglafelület fugáinak tisztítása 2 cm mélységben
</t>
  </si>
  <si>
    <t xml:space="preserve">Kód: 36-000-001.4
Verzió: 2018-1
Építőmesteri munkák
Vakolás és rabicolás
Bontások
Vakolat leverése
lábazati cementvakolat 5 cm vastagságig
</t>
  </si>
  <si>
    <t xml:space="preserve">Kód: 21-011-011.6
Verzió: 2018-1
Alépítményi munkák
Irtás, föld- és sziklamunka
Kiegészítő tevékenységek
Építési törmelék konténeres elszállítása, lerakása,lerakóhelyi díjjal,
8,0 m3-es konténerbe
</t>
  </si>
  <si>
    <t xml:space="preserve">Kód: 48-031-001.2.1.1-0413362
Verzió: 2018-1
Szakipari munkák
Szigetelés
Utólagos falszigetelések
Utólagos talajnedvesség elleni vízszintes falszigetelés készítése,
tégla vagy kő- falszerkezet FALMARÓVAL történő szakaszos átfűrészelésével,falszerkezet műanyag ékekkel való kiékelésével, injektáló csonkok elhelyezésével,zsugorodáskompenzált habarcs résinjektálással,
HDPE lemez védőréteg elhelyezésével,
(VALLI ZABBAN ELASTOFLEX P4 K), 4 mm névleges vastagságú elasztomerbitumenes (SBS modifikált) lemez, CARBOFOL 406 típusú HDPE védőréteggel
</t>
  </si>
  <si>
    <t xml:space="preserve">Kód: 48-012-005.1-0418526
Verzió: 2018-1
Szakipari munkák
Szigetelés
Talajnedvesség elleni bevonatszigetelések
Talajnedvesség elleni falszigetelés függőleges felületen, bevonatszigeteléssel két rétegben,
minimum 2,0 mm száraz rétegvastagságú egykomponensű szigetelőhabarccsal,glettvassal vagy simítóval felhordva
MC-Bauchemie Oxal DS-HS szulfátellenálló szigetelőiszap, nedves és sókkal terhelt falak felújításához, 1,5 bar nyomásig vízzáró, C.sz.: 4713000 037 1001
</t>
  </si>
  <si>
    <t xml:space="preserve">Kód: 43-003-008.1.1-0993107
Verzió: 2018-1
Szakipari munkák
Bádogozás
Szegélyek és hajlatok
Ablak- vagy szemöldökpárkány
minősített ötvözött horganylemezből,
50 cm kiterített szélességig
RHEINZINK QUALITY ZINC minőségű titáncink lemezből szegély 0,65 mm vtg., kiterített szélesség: 351-400, prePATINA bright rolled felületű
</t>
  </si>
  <si>
    <t xml:space="preserve">Kód: 36-090-004.3.2
Verzió: 2018-1
Építőmesteri munkák
Vakolás és rabicolás
Javítási és pótlási munkák
Homlokzati nyíláskeret javítása, sarokösszedolgozással,
21-25 cm kiterített szélességig,
hiánypótlás 5-25% között
</t>
  </si>
  <si>
    <t xml:space="preserve">Kód: 36-090-003.3.2
Verzió: 2018-1
Építőmesteri munkák
Vakolás és rabicolás
Javítási és pótlási munkák
Homlokzati párkányhúzás javítása, a meglazult,sérült vakolat leverésével, sarok és csatlakozás-összedolgozással,
51-70 cm kiterített szélességig,
hiánypótlás 5-25% között
</t>
  </si>
  <si>
    <t xml:space="preserve">Kód: 47-013-003.1.1.1.1.4-0148203
Verzió: 2018-1
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durva felületen
Baumit SilikatColor (Baumit Szilikát) festék, 5, 4, 3 színcsoport
</t>
  </si>
  <si>
    <t xml:space="preserve">Kód: 36-012-002.1.1.3-0415958
Verzió: 2018-1
Építőmesteri munkák
Vakolás és rabicolás
Speciális vakolatok
Szellőző, falszárító felújító vakolat készítése,
alacsony és közepes só és nedvességtartalom esetén,
kézi felhordással, szárazhabarcsból,
többlet 1 cm vastagságért
Baumit Sanova Egyrétegű Trassz Vakolat Cikkszám: 960116
</t>
  </si>
  <si>
    <t xml:space="preserve">Kód: 36-002-011.1-0415912
Verzió: 2018-1
Építőmesteri munkák
Vakolás és rabicolás
Előkészítő munkák, alapozók, előfröcskölők, gúzrétegek, külső-belső vakolatokhoz
Tapadóhíd képzése gyári zsákos gúzanyaggal,
kézi erővel
Baumit Előfröcskölő 4 mm, Cikkszám: 151603
</t>
  </si>
  <si>
    <t xml:space="preserve">Kód: 36-002-001
Verzió: 2018-1
Építőmesteri munkák
Vakolás és rabicolás
Előkészítő munkák, alapozók, előfröcskölők, gúzrétegek, külső-belső vakolatokhoz
Felület portalanítása, előnedvesítése porlasztottvízsugárral, vakolás előtt
</t>
  </si>
  <si>
    <t xml:space="preserve">Kód: 36-000-018
Verzió: 2018-1
Építőmesteri munkák
Vakolás és rabicolás
Bontások
Téglafelület fugáinak tisztítása 2 cm mélységben
</t>
  </si>
  <si>
    <t xml:space="preserve">Kód: 36-000-001.3
Verzió: 2018-1
Építőmesteri munkák
Vakolás és rabicolás
Bontások
Vakolat leverése
homlokzatról 2,5 cm vastagságig
</t>
  </si>
  <si>
    <t xml:space="preserve">Kód: 47-013-003.1.1.1.1.4-0148203
Verzió: 2018-1
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durva felületen
Baumit SilikatColor (Baumit Szilikát) festék, 5, 4, 3 színcsoport
</t>
  </si>
  <si>
    <t xml:space="preserve">Kód: 36-012-003-0415954
Verzió: 2018-1
Építőmesteri munkák
Vakolás és rabicolás
Speciális vakolatok
Falszárító, felújító vakolaton simítóvakolat készítése, 5 mm vastagságban
Baumit Sanova vakolat finom, Cikkszám: 153116
</t>
  </si>
  <si>
    <t xml:space="preserve">Kód: 36-012-002.2.1.1-0415955
Verzió: 2018-1
Építőmesteri munkák
Vakolás és rabicolás
Speciális vakolatok
Szellőző, falszárító felújító vakolat készítése,
erős (magas) só és nedvességtartalom esetén WTA rendszerben,
kézi felhordással, szárazhabarcsból,
felületelőkészítéssel (alapozó, előfröcskölő, gúz), alsó, felső vakolatréteggel, összesen 3 cm vastagságban
Baumit Sanova vakolat W, Cikkszám: 153103
</t>
  </si>
  <si>
    <r>
      <t xml:space="preserve">Kód: 36-012-002.2.1.1-0415955
Verzió: 2018-1
Építőmesteri munkák
Vakolás és rabicolás
Speciális vakolatok
Szellőző, falszárító felújító vakolat készítése,
erős (magas) só és nedvességtartalom esetén WTA rendszerben,
kézi felhordással, szárazhabarcsból,
</t>
    </r>
    <r>
      <rPr>
        <sz val="11"/>
        <color theme="1"/>
        <rFont val="Calibri"/>
        <family val="2"/>
        <charset val="238"/>
        <scheme val="minor"/>
      </rPr>
      <t xml:space="preserve">Baumit Sanova vakolat W, Cikkszám: 153103Baumit Sanova puffer vakolat, Cikkszám: 153102
</t>
    </r>
  </si>
  <si>
    <t xml:space="preserve">Kód: 36-090-021-0414905
Verzió: 2018-1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vakolat W
</t>
  </si>
  <si>
    <t xml:space="preserve">Kód: 15-012-025.1
Verzió: 2018-1
Keverékek és ideiglenes segédszerkezetek
Zsaluzás és állványozás
Könnyű állványszerkezetek
Védőfüggöny szerelése állványszerkezetre,
műanyag hálóból
</t>
  </si>
  <si>
    <t xml:space="preserve">Kód: 15-012-021.2-0023003
Verzió: 2018-1
Keverékek és ideiglenes segédszerkezetek
Zsaluzás és állványozás
Könnyű állványszerkezetek
Homlokzati keretállványok, fém keretvázból, szintenkénti pallóterítéssel,korláttal, lábdeszkával, 0,75-1,20 m padlószélességgel, munkapadlótávolság 2,50 m, 2,00 kN/m2 terhelhetőséggel, állványépítés MSZ ésalkalmazástechnikai kézikönyv szerint,
6,01-12,00 m munkapadló magasság között
KRAUSE Stabilo homlokzati keretállvány 0,75 m padlószélességgel, 6,01-12,00 m munkapadló magasság között
</t>
  </si>
  <si>
    <t xml:space="preserve">Kód: 22-002-003.3-0137735
Alépítményi munkák
Szivárgóépítés és alagcsövezés
Gyűjtő- és szivárgóhálózat csőfektetése
Szivárgó építése,perforált, körkörös bordázatú PVC dréncsőből,
bordás rugalmas dréncső, PVC, perforált, geotextillel bevont, </t>
  </si>
  <si>
    <t xml:space="preserve">Kód: 22-002-004.2.2-0138412
Alépítményi munkák
Szivárgóépítés és alagcsövezés
Gyűjtő- és szivárgóhálózat csőfektetése
Szivárgó építésénél PVC dréncsőhözidomok elhelyezése,
dréncső idom,  
</t>
  </si>
  <si>
    <t xml:space="preserve">Kód: 22-011-003-0232221
Alépítményi munkák
Szivárgóépítés és alagcsövezés
Szivárgórendszerek műanyagból
PVC tisztító-, ellenőrző- és gyűjtőakna fedlappal
opti-control akna 
</t>
  </si>
  <si>
    <t xml:space="preserve">Kód: 47-013-003.1.1.1.1.4-0148203
Verzió: 2018-1
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durva felületen
Baumit SilikatColor (Baumit Szilikát) festék,  </t>
  </si>
  <si>
    <t xml:space="preserve">Kód: 36-012-003-0415954
Verzió: 2018-1
Építőmesteri munkák
Vakolás és rabicolás
Speciális vakolatok
Falszárító, felújító vakolaton simítóvakolat készítése, 5 mm vastagságban
Baumit Sanova vakolat finom, 
</t>
  </si>
  <si>
    <t xml:space="preserve">Kód: 48-031-001.6.6.3-0418525
Verzió: 2018-1
Szakipari munkák
Szigetelés
Utólagos falszigetelések
Utólagos talajnedvesség elleni vízszintes falszigetelés készítése,
tégla vagy kő-tégla falszerkezetben, furatinjektálásos módszerrel,
alacsony- vagy közepes nyomású injektálás, egy- vagy kétsorú furatkiosztás esetén
hidrofóbizáló hatású vizes oldattal
MC-Bauchemie Oxal HSL vízszintes vízzár kapilláris nedvesség elleni szigeteléshez, 95%-os átnedvesedésig, fúrt lyukakkal készülő injektálásra, 
</t>
  </si>
  <si>
    <t>Készült a Kunmadaras Nagyközség Önkormányzata  (gesztor) 5321 Kunmadaras, Kossuth tér 1. részére, a 5420 Túrkeve, Kossuth u. 1. alatti 178 hrsz-ú ingatlanon rk. Templom részleges felújítás projekt tervéhez</t>
  </si>
  <si>
    <t>Utcai homlokzat külső felújítás</t>
  </si>
  <si>
    <t>Galambriasztás</t>
  </si>
  <si>
    <t>Toronysisak</t>
  </si>
  <si>
    <t xml:space="preserve">Kód: 15-017-001.1
Verzió: 2018-1
Keverékek és ideiglenes segédszerkezetek
Zsaluzás és állványozás
Állványozás kiegészítő tevékenységei
OSB lap terítés tetőfedés védelmére
</t>
  </si>
  <si>
    <t xml:space="preserve">Kód: 15-017-002.2
Verzió: 2018-1
Keverékek és ideiglenes segédszerkezetek
Zsaluzás és állványozás
Állványozás kiegészítő tevékenységei
Törmelékcsúszda készítése beömlőnyílásokkal
ütésálló műanyagból (1,1 m-es elemekből)
</t>
  </si>
  <si>
    <t xml:space="preserve">Kód: 44-000-004
Verzió: 2018-1
Szakipari munkák
Asztalosszerkezetek elhelyezése
Bontások
Lábazattal érintkező  berendezések bontása-visszaépítése
</t>
  </si>
  <si>
    <t>klt</t>
  </si>
  <si>
    <t>Kód: 45-K
Kovácsolt vas korlát le- és felszerelése, műhelyben való javítás- festése.</t>
  </si>
  <si>
    <t>Kód: 19-010-001.11.2.K
Építményre vonatkozó költségtérítések
Általános teendők megvalósulás szakaszában,
időarányos gépköltség bérleti díja, napban
Toronydaru bérleti díja</t>
  </si>
  <si>
    <t>nap</t>
  </si>
  <si>
    <t>Kód: 35-000-001.K
Bontási munkák
Fa tetőszerkezet daruval való leemelése- bontása</t>
  </si>
  <si>
    <t>Kód: 19-010-K
Esővédelem kialakítása építés alatt fóliázással</t>
  </si>
  <si>
    <t>Kód: 45-004-K
Szakipari munkák
Lakatos-szerkezetek elhelyezése
Nyílászárók elé beépített fém madárháló, horganyzott fémből, 32mm-es szemmérettel</t>
  </si>
  <si>
    <t>Kód: 45-003-K
Szakipari munkák
Lakatos-szerkezetek elhelyezése Madárriasztó tüske elhelyezése  rozsdamentes acél tüskékkel
Védettség szélessége 16-18 cm</t>
  </si>
  <si>
    <t xml:space="preserve">Kód: 42-011-002.2.1.2-0212052
Padlóburkolat hordozószerkezetének felületelőkészítése
kültérben, hőterhelt felületen beton alapfelületen
kenhető víz- és páraszigetelés felhordása egy rétegben, hajlaterősítő szalag elhelyezésével
LB-Knauf AQUASTOP FLEX rugalmas kenhető szigetelés, tűzkiáltó erkélyen
</t>
  </si>
  <si>
    <t xml:space="preserve">Kód: 36-012-003-0415954
Verzió: 2018-1
Építőmesteri munkák
Vakolás és rabicolás
Speciális vakolatok
Falszárító, felújító vakolaton simítóvakolat készítése, 5 mm vastagságban
Baumit Sanova vakolat finom, Cikkszám: 153116
</t>
  </si>
  <si>
    <t xml:space="preserve">Kód: 15-012-036
Verzió: 2018-1
Keverékek és ideiglenes segédszerkezetek
Zsaluzás és állványozás
Könnyű állványszerkezetek
Kidugóállvány készítése fából, nyíláson keresztül, pallóterítéssel,korláttal, lábdeszkával
</t>
  </si>
  <si>
    <t xml:space="preserve">Kód: 15-012-024.1.2
Verzió: 2018-1
Keverékek és ideiglenes segédszerkezetek
Zsaluzás és állványozás
Könnyű állványszerkezetek
Védőtetőváz
készítése, állványhoz csatlakoztatva, alumínium állványcsőből,
két oszlopsoros
</t>
  </si>
  <si>
    <t xml:space="preserve">Kód: 15-012-024.2.1-0211003
Verzió: 2018-1
Keverékek és ideiglenes segédszerkezetek
Zsaluzás és állványozás
Könnyű állványszerkezetek
Védőtetőváz
befedése,
nádpallóval
Védőtetőváz befedése nádpallóval
</t>
  </si>
  <si>
    <t xml:space="preserve">
Kód: 15-012-024.2.3
Verzió: 2018-1
Keverékek és ideiglenes segédszerkezetek
Zsaluzás és állványozás
Könnyű állványszerkezetek
Védőtetőváz
befedése,
szigetelőlemezzel
</t>
  </si>
  <si>
    <t xml:space="preserve">
Kód: 33-091-004.1.2-1110002
Verzió: 2018-1
Építőmesteri munkák
Falazás és egyéb kőműves munkák
Javítások, pótlások
Teherhordó és kitöltő falazat,égetett agyag-kerámia termékekből,meglévő falazati hiányosságok pótlása,
falazat pótlása,
0,01-0,03 m3 között
Kisméretű tömör tégla 250x120x65 mm I.o.Hf5-mc, falazó, cementes mészhabarcs
</t>
  </si>
  <si>
    <t xml:space="preserve">Kód: 35-000-001.2
Verzió: 2018-1
Építőmesteri munkák
Ácsmunka
Bontási munkák
Fa tetőszerkezet bontása
0,036-0,070 m3/m2 famennyiség között
</t>
  </si>
  <si>
    <t xml:space="preserve">Kód: 35-000-004
Verzió: 2018-1
Építőmesteri munkák
Ácsmunka
Bontási munkák
Tetődeszkázat bontása
</t>
  </si>
  <si>
    <t xml:space="preserve">Kód: 35-011-001.3.2-0251013
Verzió: 2018-1
Építőmesteri munkák
Ácsmunka
Faanyag gomba és rovar kártevők elleni védelme
Faanyag gomba és rovarkártevő elleni
megelőző, egyidejűleg égéskésleltető védelme
merítéses, bemártásos, fürösztéses technológiával felhordott anyaggal
PYRONATUR faanyag rovar, gomba és tűz elleni védőszer
</t>
  </si>
  <si>
    <t xml:space="preserve">Kód: 35-001-001.9-0680041
Verzió: 2018-1
Építőmesteri munkák
Ácsmunka
Fa fedélszékek
Fa torony tetőszerkezetek bármely rendszerbenfaragott (fűrészelt) fából,
0,071-0,080 m3/m2 bedolgozott famennyiség között vörösfenyőből
Fűrészelt gerenda 150x200-300x300 mm 3-6.5 m I.o.
</t>
  </si>
  <si>
    <t xml:space="preserve">Kód: 35-004-001.2
Verzió: 2018-1
Építőmesteri munkák
Ácsmunka
Deszkázások
Deszkázás
 bádogozás alá vörösfenyő deszkából
</t>
  </si>
  <si>
    <t xml:space="preserve">Kód: 43-000-013.2
Verzió: 2018-1
Szakipari munkák
Bádogozás
Bontási munkák
Fémlemezfedés bontása,
szegecselt vagy forrasztott
</t>
  </si>
  <si>
    <t xml:space="preserve">Kód: 43-001-001.1.2.3-0147402
Verzió: 2018-1
Szakipari munkák
Bádogozás
Fémlemez fedések
Táblás fedések;
Fémlemez fedés táblalemezből
korcolt kivitelben,
vörösréz lemezből
VM ZINC TECU vörösréz lemez, 
</t>
  </si>
  <si>
    <t xml:space="preserve">Kód: 43-001-001.7-0151509
Verzió: 2018-1
Szakipari munkák
Bádogozás
Fémlemez fedések
Táblás fedések;
Táblalemezes fémlemezfedéshez alátéthéjazat kialakítása
nagy hőállóságú páraáteresztő fólia
</t>
  </si>
  <si>
    <t xml:space="preserve">Kód: 43-001-002.2.1.2
Verzió: 2018-1
Szakipari munkák
Bádogozás
Fémlemez fedések
Többlet a tető formája, díszítettsége és a munkavégzési körülmények miatt,  fémlemezfedésre,
</t>
  </si>
  <si>
    <t>Kód: 71-000-K
Torony villámhárító rendszer kiépítése tervezéssel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</si>
</sst>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F_t_-;\-* #,##0.00\ _F_t_-;_-* &quot;-&quot;??\ _F_t_-;_-@_-"/>
    <numFmt numFmtId="164" formatCode="#,##0.0"/>
    <numFmt numFmtId="165" formatCode="#,##0\ &quot;Ft&quot;"/>
  </numFmts>
  <fonts count="19" x14ac:knownFonts="1">
    <font>
      <sz val="11"/>
      <color theme="1"/>
      <name val="Calibri"/>
      <family val="2"/>
      <charset val="238"/>
      <scheme val="minor"/>
    </font>
    <font>
      <b/>
      <sz val="11"/>
      <color theme="1"/>
      <name val="Calibri"/>
      <family val="2"/>
      <charset val="238"/>
      <scheme val="minor"/>
    </font>
    <font>
      <b/>
      <sz val="14"/>
      <name val="Calibri"/>
      <family val="2"/>
      <charset val="238"/>
      <scheme val="minor"/>
    </font>
    <font>
      <i/>
      <sz val="11"/>
      <name val="Calibri"/>
      <family val="2"/>
      <charset val="238"/>
      <scheme val="minor"/>
    </font>
    <font>
      <sz val="8"/>
      <name val="Calibri"/>
      <family val="2"/>
      <charset val="238"/>
      <scheme val="minor"/>
    </font>
    <font>
      <b/>
      <sz val="9"/>
      <name val="Calibri"/>
      <family val="2"/>
      <charset val="238"/>
      <scheme val="minor"/>
    </font>
    <font>
      <sz val="9"/>
      <name val="Calibri"/>
      <family val="2"/>
      <charset val="238"/>
      <scheme val="minor"/>
    </font>
    <font>
      <sz val="11"/>
      <name val="Calibri"/>
      <family val="2"/>
      <charset val="238"/>
      <scheme val="minor"/>
    </font>
    <font>
      <b/>
      <sz val="8"/>
      <name val="Calibri"/>
      <family val="2"/>
      <charset val="238"/>
      <scheme val="minor"/>
    </font>
    <font>
      <sz val="8"/>
      <name val="Times New Roman"/>
      <family val="1"/>
      <charset val="1"/>
    </font>
    <font>
      <i/>
      <sz val="8"/>
      <name val="Calibri"/>
      <family val="2"/>
      <charset val="238"/>
      <scheme val="minor"/>
    </font>
    <font>
      <b/>
      <sz val="11"/>
      <name val="Calibri"/>
      <family val="2"/>
      <charset val="238"/>
      <scheme val="minor"/>
    </font>
    <font>
      <b/>
      <sz val="10"/>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sz val="10"/>
      <name val="Arial"/>
      <family val="2"/>
      <charset val="238"/>
    </font>
    <font>
      <sz val="11"/>
      <color rgb="FF0070C0"/>
      <name val="Calibri"/>
      <family val="2"/>
      <charset val="238"/>
      <scheme val="minor"/>
    </font>
    <font>
      <sz val="11"/>
      <color theme="6" tint="0.39997558519241921"/>
      <name val="Calibri"/>
      <family val="2"/>
      <charset val="238"/>
      <scheme val="minor"/>
    </font>
  </fonts>
  <fills count="6">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59999389629810485"/>
        <bgColor indexed="64"/>
      </patternFill>
    </fill>
  </fills>
  <borders count="8">
    <border>
      <left/>
      <right/>
      <top/>
      <bottom/>
      <diagonal/>
    </border>
    <border>
      <left/>
      <right/>
      <top style="thin">
        <color indexed="64"/>
      </top>
      <bottom style="thin">
        <color indexed="64"/>
      </bottom>
      <diagonal/>
    </border>
    <border>
      <left/>
      <right/>
      <top style="medium">
        <color auto="1"/>
      </top>
      <bottom/>
      <diagonal/>
    </border>
    <border>
      <left/>
      <right/>
      <top style="hair">
        <color indexed="8"/>
      </top>
      <bottom/>
      <diagonal/>
    </border>
    <border>
      <left/>
      <right/>
      <top style="hair">
        <color indexed="8"/>
      </top>
      <bottom style="hair">
        <color indexed="8"/>
      </bottom>
      <diagonal/>
    </border>
    <border>
      <left/>
      <right/>
      <top/>
      <bottom style="thin">
        <color indexed="64"/>
      </bottom>
      <diagonal/>
    </border>
    <border>
      <left/>
      <right/>
      <top style="thin">
        <color indexed="64"/>
      </top>
      <bottom/>
      <diagonal/>
    </border>
    <border>
      <left/>
      <right/>
      <top/>
      <bottom style="medium">
        <color auto="1"/>
      </bottom>
      <diagonal/>
    </border>
  </borders>
  <cellStyleXfs count="4">
    <xf numFmtId="0" fontId="0" fillId="0" borderId="0"/>
    <xf numFmtId="0" fontId="16" fillId="0" borderId="0"/>
    <xf numFmtId="43" fontId="16" fillId="0" borderId="0" applyFont="0" applyFill="0" applyBorder="0" applyAlignment="0" applyProtection="0"/>
    <xf numFmtId="43" fontId="16" fillId="0" borderId="0" applyFont="0" applyFill="0" applyBorder="0" applyAlignment="0" applyProtection="0"/>
  </cellStyleXfs>
  <cellXfs count="99">
    <xf numFmtId="0" fontId="0" fillId="0" borderId="0" xfId="0"/>
    <xf numFmtId="0" fontId="4" fillId="0" borderId="0" xfId="0" applyFont="1" applyFill="1" applyBorder="1" applyAlignment="1">
      <alignment vertical="top"/>
    </xf>
    <xf numFmtId="0" fontId="4" fillId="0" borderId="0" xfId="0" applyFont="1" applyFill="1" applyAlignment="1">
      <alignment vertical="top"/>
    </xf>
    <xf numFmtId="0" fontId="7" fillId="0" borderId="0" xfId="0" applyFont="1" applyFill="1" applyBorder="1" applyAlignment="1">
      <alignment horizontal="center" vertical="top" wrapText="1"/>
    </xf>
    <xf numFmtId="165" fontId="8" fillId="0" borderId="0" xfId="0" applyNumberFormat="1" applyFont="1" applyFill="1" applyBorder="1" applyAlignment="1">
      <alignment horizontal="center" vertical="top" wrapText="1"/>
    </xf>
    <xf numFmtId="0" fontId="4" fillId="0" borderId="0" xfId="0" applyFont="1" applyFill="1" applyBorder="1" applyAlignment="1">
      <alignment horizontal="center" vertical="top"/>
    </xf>
    <xf numFmtId="0" fontId="10" fillId="0" borderId="0" xfId="0" applyFont="1" applyFill="1" applyBorder="1" applyAlignment="1">
      <alignment horizontal="left" vertical="top" wrapText="1"/>
    </xf>
    <xf numFmtId="0" fontId="11" fillId="0" borderId="5" xfId="0" applyFont="1" applyFill="1" applyBorder="1" applyAlignment="1">
      <alignment horizontal="center" vertical="top" wrapText="1"/>
    </xf>
    <xf numFmtId="0" fontId="11" fillId="0" borderId="5" xfId="0" applyFont="1" applyFill="1" applyBorder="1" applyAlignment="1">
      <alignment horizontal="left" vertical="top" wrapText="1"/>
    </xf>
    <xf numFmtId="164" fontId="11" fillId="0" borderId="5" xfId="0" applyNumberFormat="1" applyFont="1" applyFill="1" applyBorder="1" applyAlignment="1">
      <alignment horizontal="right" vertical="top" wrapText="1"/>
    </xf>
    <xf numFmtId="0" fontId="0" fillId="0" borderId="0" xfId="0" applyAlignment="1">
      <alignment vertical="top" wrapText="1"/>
    </xf>
    <xf numFmtId="0" fontId="0" fillId="0" borderId="0" xfId="0" applyAlignment="1">
      <alignment vertical="top"/>
    </xf>
    <xf numFmtId="0" fontId="14" fillId="0" borderId="2" xfId="0" applyFont="1" applyFill="1" applyBorder="1" applyAlignment="1">
      <alignment horizontal="left" vertical="top" wrapText="1"/>
    </xf>
    <xf numFmtId="165" fontId="14" fillId="0" borderId="2" xfId="0" applyNumberFormat="1" applyFont="1" applyFill="1" applyBorder="1" applyAlignment="1">
      <alignment horizontal="center" vertical="top" wrapText="1"/>
    </xf>
    <xf numFmtId="0" fontId="14" fillId="0" borderId="0" xfId="0" applyFont="1" applyFill="1" applyBorder="1" applyAlignment="1">
      <alignment horizontal="left" vertical="top" wrapText="1"/>
    </xf>
    <xf numFmtId="165" fontId="11" fillId="0" borderId="5" xfId="0" applyNumberFormat="1" applyFont="1" applyFill="1" applyBorder="1" applyAlignment="1">
      <alignment horizontal="center" vertical="top" wrapText="1"/>
    </xf>
    <xf numFmtId="164" fontId="4" fillId="0" borderId="0" xfId="0" applyNumberFormat="1" applyFont="1" applyFill="1" applyBorder="1" applyAlignment="1">
      <alignment vertical="top"/>
    </xf>
    <xf numFmtId="3" fontId="4" fillId="0" borderId="0" xfId="0" applyNumberFormat="1" applyFont="1" applyFill="1" applyBorder="1" applyAlignment="1">
      <alignment horizontal="center" vertical="top"/>
    </xf>
    <xf numFmtId="0" fontId="4" fillId="0" borderId="0" xfId="0" applyFont="1" applyFill="1" applyAlignment="1">
      <alignment horizontal="center" vertical="top"/>
    </xf>
    <xf numFmtId="164" fontId="4" fillId="0" borderId="0" xfId="0" applyNumberFormat="1" applyFont="1" applyFill="1" applyAlignment="1">
      <alignment vertical="top"/>
    </xf>
    <xf numFmtId="3" fontId="4" fillId="0" borderId="0" xfId="0" applyNumberFormat="1" applyFont="1" applyFill="1" applyAlignment="1">
      <alignment horizontal="center" vertical="top"/>
    </xf>
    <xf numFmtId="0" fontId="13" fillId="0" borderId="0" xfId="0" applyFont="1" applyAlignment="1">
      <alignment vertical="top"/>
    </xf>
    <xf numFmtId="164" fontId="15" fillId="0" borderId="2" xfId="0" applyNumberFormat="1" applyFont="1" applyFill="1" applyBorder="1" applyAlignment="1">
      <alignment vertical="top"/>
    </xf>
    <xf numFmtId="0" fontId="15" fillId="0" borderId="2" xfId="0" applyFont="1" applyFill="1" applyBorder="1" applyAlignment="1">
      <alignment vertical="top"/>
    </xf>
    <xf numFmtId="0" fontId="15" fillId="0" borderId="2" xfId="0" applyFont="1" applyFill="1" applyBorder="1" applyAlignment="1">
      <alignment horizontal="center" vertical="top"/>
    </xf>
    <xf numFmtId="3" fontId="9" fillId="0" borderId="0" xfId="0" applyNumberFormat="1" applyFont="1" applyFill="1" applyAlignment="1">
      <alignment horizontal="center" vertical="top"/>
    </xf>
    <xf numFmtId="0" fontId="0" fillId="0" borderId="6" xfId="0" applyBorder="1" applyAlignment="1">
      <alignment vertical="top"/>
    </xf>
    <xf numFmtId="0" fontId="1" fillId="0" borderId="6" xfId="0" applyFont="1" applyBorder="1" applyAlignment="1">
      <alignment vertical="top" wrapText="1"/>
    </xf>
    <xf numFmtId="165" fontId="1" fillId="0" borderId="6" xfId="0" applyNumberFormat="1" applyFont="1" applyBorder="1" applyAlignment="1">
      <alignment horizontal="center" vertical="top"/>
    </xf>
    <xf numFmtId="165" fontId="0" fillId="0" borderId="0" xfId="0" applyNumberFormat="1" applyAlignment="1">
      <alignment vertical="top"/>
    </xf>
    <xf numFmtId="0" fontId="13" fillId="0" borderId="0" xfId="0" applyFont="1" applyBorder="1" applyAlignment="1">
      <alignment vertical="top"/>
    </xf>
    <xf numFmtId="165" fontId="13" fillId="0" borderId="0" xfId="0" applyNumberFormat="1" applyFont="1" applyBorder="1" applyAlignment="1">
      <alignment horizontal="center" vertical="top"/>
    </xf>
    <xf numFmtId="0" fontId="0" fillId="0" borderId="0" xfId="0" applyBorder="1" applyAlignment="1">
      <alignment vertical="top"/>
    </xf>
    <xf numFmtId="0" fontId="12" fillId="0" borderId="7" xfId="0" applyFont="1" applyBorder="1" applyAlignment="1">
      <alignment vertical="top"/>
    </xf>
    <xf numFmtId="0" fontId="13" fillId="0" borderId="7" xfId="0" applyFont="1" applyBorder="1" applyAlignment="1">
      <alignment vertical="top"/>
    </xf>
    <xf numFmtId="0" fontId="12" fillId="0" borderId="7" xfId="0" applyFont="1" applyBorder="1" applyAlignment="1">
      <alignment horizontal="center" vertical="top"/>
    </xf>
    <xf numFmtId="0" fontId="0" fillId="0" borderId="0" xfId="0" applyAlignment="1">
      <alignment horizontal="center" vertical="top"/>
    </xf>
    <xf numFmtId="165" fontId="0" fillId="0" borderId="0" xfId="0" applyNumberFormat="1" applyAlignment="1">
      <alignment horizontal="center" vertical="top"/>
    </xf>
    <xf numFmtId="0" fontId="0" fillId="0" borderId="6" xfId="0" applyBorder="1" applyAlignment="1">
      <alignment horizontal="center" vertical="top"/>
    </xf>
    <xf numFmtId="0" fontId="0" fillId="0" borderId="0" xfId="0" applyBorder="1" applyAlignment="1">
      <alignment horizontal="center" vertical="top"/>
    </xf>
    <xf numFmtId="0" fontId="13" fillId="0" borderId="7" xfId="0" applyFont="1" applyBorder="1" applyAlignment="1">
      <alignment horizontal="center" vertical="top"/>
    </xf>
    <xf numFmtId="0" fontId="13" fillId="0" borderId="0" xfId="0" applyFont="1" applyBorder="1" applyAlignment="1">
      <alignment horizontal="center" vertical="top"/>
    </xf>
    <xf numFmtId="3" fontId="0" fillId="0" borderId="0" xfId="0" applyNumberFormat="1" applyAlignment="1">
      <alignment horizontal="center" vertical="top"/>
    </xf>
    <xf numFmtId="0" fontId="0" fillId="2" borderId="0" xfId="0" applyFill="1" applyAlignment="1">
      <alignment horizontal="center" vertical="top"/>
    </xf>
    <xf numFmtId="0" fontId="0" fillId="2" borderId="0" xfId="0" applyFill="1" applyAlignment="1">
      <alignment vertical="top"/>
    </xf>
    <xf numFmtId="0" fontId="1" fillId="2" borderId="0" xfId="0" applyFont="1" applyFill="1" applyAlignment="1">
      <alignment vertical="top" wrapText="1"/>
    </xf>
    <xf numFmtId="3" fontId="0" fillId="2" borderId="0" xfId="0" applyNumberFormat="1" applyFill="1" applyAlignment="1">
      <alignment horizontal="center" vertical="top"/>
    </xf>
    <xf numFmtId="165" fontId="0" fillId="2" borderId="0" xfId="0" applyNumberFormat="1" applyFill="1" applyAlignment="1">
      <alignment horizontal="center" vertical="top"/>
    </xf>
    <xf numFmtId="0" fontId="7" fillId="4" borderId="0" xfId="0" applyFont="1" applyFill="1" applyBorder="1" applyAlignment="1">
      <alignment horizontal="center" vertical="top"/>
    </xf>
    <xf numFmtId="0" fontId="11" fillId="4" borderId="0" xfId="0" applyFont="1" applyFill="1" applyBorder="1" applyAlignment="1">
      <alignment vertical="top"/>
    </xf>
    <xf numFmtId="164" fontId="0" fillId="4" borderId="0" xfId="0" applyNumberFormat="1" applyFont="1" applyFill="1" applyBorder="1" applyAlignment="1">
      <alignment vertical="top"/>
    </xf>
    <xf numFmtId="0" fontId="7" fillId="4" borderId="0" xfId="0" applyFont="1" applyFill="1" applyBorder="1" applyAlignment="1">
      <alignment vertical="top"/>
    </xf>
    <xf numFmtId="165" fontId="7" fillId="4" borderId="0" xfId="0" applyNumberFormat="1" applyFont="1" applyFill="1" applyBorder="1" applyAlignment="1">
      <alignment horizontal="center" vertical="top"/>
    </xf>
    <xf numFmtId="0" fontId="0" fillId="4" borderId="0" xfId="0" applyFill="1" applyAlignment="1">
      <alignment horizontal="center" vertical="top"/>
    </xf>
    <xf numFmtId="0" fontId="0" fillId="4" borderId="0" xfId="0" applyFill="1" applyAlignment="1">
      <alignment vertical="top"/>
    </xf>
    <xf numFmtId="0" fontId="0" fillId="0" borderId="0" xfId="0" applyFill="1" applyAlignment="1">
      <alignment horizontal="center" vertical="top"/>
    </xf>
    <xf numFmtId="0" fontId="1" fillId="0" borderId="0" xfId="0" applyFont="1" applyFill="1" applyAlignment="1">
      <alignment vertical="top" wrapText="1"/>
    </xf>
    <xf numFmtId="0" fontId="0" fillId="0" borderId="0" xfId="0" applyFill="1" applyAlignment="1">
      <alignment vertical="top"/>
    </xf>
    <xf numFmtId="3" fontId="0" fillId="0" borderId="0" xfId="0" applyNumberFormat="1" applyFill="1" applyAlignment="1">
      <alignment horizontal="center" vertical="top"/>
    </xf>
    <xf numFmtId="165" fontId="0" fillId="0" borderId="0" xfId="0" applyNumberFormat="1" applyFill="1" applyAlignment="1">
      <alignment horizontal="center" vertical="top"/>
    </xf>
    <xf numFmtId="165" fontId="17" fillId="0" borderId="0" xfId="0" applyNumberFormat="1" applyFont="1" applyAlignment="1">
      <alignment horizontal="center" vertical="top"/>
    </xf>
    <xf numFmtId="165" fontId="18" fillId="5" borderId="0" xfId="0" applyNumberFormat="1" applyFont="1" applyFill="1" applyAlignment="1">
      <alignment vertical="top"/>
    </xf>
    <xf numFmtId="0" fontId="7" fillId="0" borderId="0" xfId="0" applyFont="1" applyFill="1" applyBorder="1" applyAlignment="1">
      <alignment horizontal="center" vertical="top" wrapText="1"/>
    </xf>
    <xf numFmtId="0" fontId="0" fillId="0" borderId="0" xfId="0" applyAlignment="1">
      <alignment vertical="top"/>
    </xf>
    <xf numFmtId="0" fontId="13" fillId="0" borderId="0" xfId="0" applyFont="1" applyBorder="1" applyAlignment="1">
      <alignment vertical="top"/>
    </xf>
    <xf numFmtId="165" fontId="13" fillId="0" borderId="0" xfId="0" applyNumberFormat="1" applyFont="1" applyBorder="1" applyAlignment="1">
      <alignment horizontal="center" vertical="top"/>
    </xf>
    <xf numFmtId="0" fontId="0" fillId="0" borderId="0" xfId="0" applyAlignment="1">
      <alignment horizontal="center" vertical="top"/>
    </xf>
    <xf numFmtId="165" fontId="0" fillId="0" borderId="0" xfId="0" applyNumberFormat="1" applyAlignment="1">
      <alignment horizontal="center" vertical="top"/>
    </xf>
    <xf numFmtId="0" fontId="13" fillId="0" borderId="0" xfId="0" applyFont="1" applyBorder="1" applyAlignment="1">
      <alignment horizontal="center" vertical="top"/>
    </xf>
    <xf numFmtId="0" fontId="0" fillId="4" borderId="0" xfId="0" applyFont="1" applyFill="1" applyAlignment="1">
      <alignment horizontal="center" vertical="top"/>
    </xf>
    <xf numFmtId="0" fontId="0" fillId="4" borderId="0" xfId="0" applyFont="1" applyFill="1" applyAlignment="1">
      <alignment vertical="top"/>
    </xf>
    <xf numFmtId="0" fontId="7" fillId="0" borderId="5" xfId="0" applyFont="1" applyFill="1" applyBorder="1" applyAlignment="1">
      <alignment horizontal="center" vertical="top" wrapText="1"/>
    </xf>
    <xf numFmtId="0" fontId="7" fillId="0" borderId="5" xfId="0" applyFont="1" applyFill="1" applyBorder="1" applyAlignment="1">
      <alignment horizontal="left" vertical="top" wrapText="1"/>
    </xf>
    <xf numFmtId="164" fontId="7" fillId="0" borderId="5" xfId="0" applyNumberFormat="1" applyFont="1" applyFill="1" applyBorder="1" applyAlignment="1">
      <alignment horizontal="right" vertical="top" wrapText="1"/>
    </xf>
    <xf numFmtId="165" fontId="7" fillId="0" borderId="5" xfId="0" applyNumberFormat="1" applyFont="1" applyFill="1" applyBorder="1" applyAlignment="1">
      <alignment horizontal="center" vertical="top" wrapText="1"/>
    </xf>
    <xf numFmtId="0" fontId="0" fillId="0" borderId="0" xfId="0" applyFont="1" applyAlignment="1">
      <alignment horizontal="center" vertical="top"/>
    </xf>
    <xf numFmtId="0" fontId="0" fillId="0" borderId="0" xfId="0" applyFont="1" applyAlignment="1">
      <alignment vertical="top"/>
    </xf>
    <xf numFmtId="0" fontId="7" fillId="0" borderId="0" xfId="0" applyFont="1" applyFill="1" applyBorder="1" applyAlignment="1">
      <alignment horizontal="left" vertical="top" wrapText="1"/>
    </xf>
    <xf numFmtId="164" fontId="7" fillId="0" borderId="0" xfId="0" applyNumberFormat="1" applyFont="1" applyFill="1" applyBorder="1" applyAlignment="1">
      <alignment horizontal="right" vertical="top" wrapText="1"/>
    </xf>
    <xf numFmtId="165" fontId="7" fillId="0" borderId="0" xfId="0" applyNumberFormat="1" applyFont="1" applyFill="1" applyBorder="1" applyAlignment="1">
      <alignment horizontal="center" vertical="top" wrapText="1"/>
    </xf>
    <xf numFmtId="0" fontId="0" fillId="0" borderId="0" xfId="0" applyFont="1" applyAlignment="1">
      <alignment vertical="top" wrapText="1"/>
    </xf>
    <xf numFmtId="3" fontId="0" fillId="0" borderId="0" xfId="0" applyNumberFormat="1" applyFont="1" applyAlignment="1">
      <alignment horizontal="center" vertical="top"/>
    </xf>
    <xf numFmtId="165" fontId="0" fillId="0" borderId="0" xfId="0" applyNumberFormat="1" applyFont="1" applyAlignment="1">
      <alignment horizontal="center" vertical="top"/>
    </xf>
    <xf numFmtId="0" fontId="0" fillId="0" borderId="0" xfId="0" applyFont="1" applyFill="1" applyAlignment="1">
      <alignment vertical="top"/>
    </xf>
    <xf numFmtId="0" fontId="0" fillId="0" borderId="6" xfId="0" applyFont="1" applyBorder="1" applyAlignment="1">
      <alignment horizontal="center" vertical="top"/>
    </xf>
    <xf numFmtId="0" fontId="0" fillId="0" borderId="6" xfId="0" applyFont="1" applyBorder="1" applyAlignment="1">
      <alignment vertical="top" wrapText="1"/>
    </xf>
    <xf numFmtId="0" fontId="0" fillId="0" borderId="6" xfId="0" applyFont="1" applyBorder="1" applyAlignment="1">
      <alignment vertical="top"/>
    </xf>
    <xf numFmtId="165" fontId="0" fillId="0" borderId="6" xfId="0" applyNumberFormat="1" applyFont="1" applyBorder="1" applyAlignment="1">
      <alignment horizontal="center" vertical="top"/>
    </xf>
    <xf numFmtId="0" fontId="14" fillId="0" borderId="0" xfId="0" applyFont="1" applyFill="1" applyBorder="1" applyAlignment="1">
      <alignment horizontal="right" vertical="top"/>
    </xf>
    <xf numFmtId="165" fontId="14" fillId="0" borderId="0" xfId="0" applyNumberFormat="1" applyFont="1" applyFill="1" applyBorder="1" applyAlignment="1">
      <alignment horizontal="center" vertical="top"/>
    </xf>
    <xf numFmtId="3" fontId="7" fillId="0" borderId="0" xfId="0" applyNumberFormat="1" applyFont="1" applyFill="1" applyAlignment="1">
      <alignment horizontal="center" vertical="top"/>
    </xf>
    <xf numFmtId="165" fontId="14" fillId="0" borderId="3" xfId="0" applyNumberFormat="1" applyFont="1" applyFill="1" applyBorder="1" applyAlignment="1">
      <alignment horizontal="center" vertical="top"/>
    </xf>
    <xf numFmtId="165" fontId="14" fillId="0" borderId="4" xfId="0" applyNumberFormat="1" applyFont="1" applyFill="1" applyBorder="1" applyAlignment="1">
      <alignment horizontal="center" vertical="top"/>
    </xf>
    <xf numFmtId="0" fontId="2" fillId="0" borderId="1" xfId="0" applyFont="1" applyFill="1" applyBorder="1" applyAlignment="1">
      <alignment horizontal="center" vertical="top"/>
    </xf>
    <xf numFmtId="0" fontId="3" fillId="0" borderId="6" xfId="0" applyFont="1" applyFill="1" applyBorder="1" applyAlignment="1">
      <alignment horizontal="center" vertical="top"/>
    </xf>
    <xf numFmtId="1" fontId="5" fillId="0" borderId="0" xfId="0" applyNumberFormat="1" applyFont="1" applyFill="1" applyBorder="1" applyAlignment="1">
      <alignment horizontal="left" vertical="top" wrapText="1"/>
    </xf>
    <xf numFmtId="1" fontId="6" fillId="0" borderId="0" xfId="0" applyNumberFormat="1" applyFont="1" applyFill="1" applyBorder="1" applyAlignment="1">
      <alignment horizontal="left" vertical="top" wrapText="1"/>
    </xf>
    <xf numFmtId="0" fontId="14" fillId="0" borderId="3" xfId="0" applyFont="1" applyFill="1" applyBorder="1" applyAlignment="1">
      <alignment horizontal="right" vertical="top"/>
    </xf>
    <xf numFmtId="165" fontId="14" fillId="3" borderId="4" xfId="0" applyNumberFormat="1" applyFont="1" applyFill="1" applyBorder="1" applyAlignment="1">
      <alignment horizontal="center" vertical="top"/>
    </xf>
  </cellXfs>
  <cellStyles count="4">
    <cellStyle name="Ezres 2" xfId="2"/>
    <cellStyle name="Ezres 2 2" xfId="3"/>
    <cellStyle name="Normál" xfId="0" builtinId="0"/>
    <cellStyle name="Normá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1"/>
  <sheetViews>
    <sheetView tabSelected="1" view="pageBreakPreview" zoomScale="85" zoomScaleSheetLayoutView="85" workbookViewId="0">
      <selection activeCell="G32" sqref="G32:H32"/>
    </sheetView>
  </sheetViews>
  <sheetFormatPr defaultRowHeight="15" x14ac:dyDescent="0.25"/>
  <cols>
    <col min="1" max="1" width="5" style="36" customWidth="1"/>
    <col min="2" max="2" width="46.5703125" style="11" customWidth="1"/>
    <col min="3" max="3" width="8" style="11" customWidth="1"/>
    <col min="4" max="4" width="7" style="11" bestFit="1" customWidth="1"/>
    <col min="5" max="5" width="8.85546875" style="36" bestFit="1" customWidth="1"/>
    <col min="6" max="6" width="11.7109375" style="36" bestFit="1" customWidth="1"/>
    <col min="7" max="7" width="14.5703125" style="36" bestFit="1" customWidth="1"/>
    <col min="8" max="8" width="14.140625" style="36" bestFit="1" customWidth="1"/>
    <col min="9" max="9" width="14.28515625" style="36" bestFit="1" customWidth="1"/>
    <col min="10" max="10" width="13" style="11" customWidth="1"/>
    <col min="11" max="11" width="12.7109375" style="11" bestFit="1" customWidth="1"/>
    <col min="12" max="12" width="11.7109375" style="11" bestFit="1" customWidth="1"/>
    <col min="13" max="16384" width="9.140625" style="11"/>
  </cols>
  <sheetData>
    <row r="5" spans="1:8" ht="18.75" x14ac:dyDescent="0.25">
      <c r="A5" s="93" t="s">
        <v>14</v>
      </c>
      <c r="B5" s="93"/>
      <c r="C5" s="93"/>
      <c r="D5" s="93"/>
      <c r="E5" s="93"/>
      <c r="F5" s="93"/>
      <c r="G5" s="93"/>
      <c r="H5" s="93"/>
    </row>
    <row r="6" spans="1:8" x14ac:dyDescent="0.25">
      <c r="A6" s="94"/>
      <c r="B6" s="94"/>
      <c r="C6" s="94"/>
      <c r="D6" s="94"/>
      <c r="E6" s="94"/>
      <c r="F6" s="94"/>
      <c r="G6" s="94"/>
      <c r="H6" s="94"/>
    </row>
    <row r="7" spans="1:8" x14ac:dyDescent="0.25">
      <c r="A7" s="5"/>
      <c r="B7" s="1"/>
      <c r="C7" s="16"/>
      <c r="D7" s="1"/>
      <c r="E7" s="17"/>
      <c r="F7" s="17"/>
      <c r="G7" s="17"/>
      <c r="H7" s="17"/>
    </row>
    <row r="8" spans="1:8" x14ac:dyDescent="0.25">
      <c r="A8" s="18"/>
      <c r="B8" s="2"/>
      <c r="C8" s="19"/>
      <c r="D8" s="2"/>
      <c r="E8" s="20"/>
      <c r="F8" s="20"/>
      <c r="G8" s="20"/>
      <c r="H8" s="20"/>
    </row>
    <row r="9" spans="1:8" ht="24.75" customHeight="1" x14ac:dyDescent="0.25">
      <c r="A9" s="95" t="s">
        <v>60</v>
      </c>
      <c r="B9" s="95"/>
      <c r="C9" s="95"/>
      <c r="D9" s="95"/>
      <c r="E9" s="95"/>
      <c r="F9" s="95"/>
      <c r="G9" s="95"/>
      <c r="H9" s="95"/>
    </row>
    <row r="10" spans="1:8" x14ac:dyDescent="0.25">
      <c r="A10" s="96"/>
      <c r="B10" s="96"/>
      <c r="C10" s="96"/>
      <c r="D10" s="96"/>
      <c r="E10" s="96"/>
      <c r="F10" s="96"/>
      <c r="G10" s="96"/>
      <c r="H10" s="96"/>
    </row>
    <row r="11" spans="1:8" x14ac:dyDescent="0.25">
      <c r="A11" s="96"/>
      <c r="B11" s="96"/>
      <c r="C11" s="96"/>
      <c r="D11" s="96"/>
      <c r="E11" s="96"/>
      <c r="F11" s="96"/>
      <c r="G11" s="96"/>
      <c r="H11" s="96"/>
    </row>
    <row r="12" spans="1:8" x14ac:dyDescent="0.25">
      <c r="A12" s="95"/>
      <c r="B12" s="95"/>
      <c r="C12" s="95"/>
      <c r="D12" s="95"/>
      <c r="E12" s="95"/>
      <c r="F12" s="95"/>
      <c r="G12" s="95"/>
      <c r="H12" s="95"/>
    </row>
    <row r="13" spans="1:8" x14ac:dyDescent="0.25">
      <c r="A13" s="96"/>
      <c r="B13" s="96"/>
      <c r="C13" s="96"/>
      <c r="D13" s="96"/>
      <c r="E13" s="96"/>
      <c r="F13" s="96"/>
      <c r="G13" s="96"/>
      <c r="H13" s="96"/>
    </row>
    <row r="14" spans="1:8" x14ac:dyDescent="0.25">
      <c r="A14" s="95"/>
      <c r="B14" s="95"/>
      <c r="C14" s="95"/>
      <c r="D14" s="95"/>
      <c r="E14" s="95"/>
      <c r="F14" s="95"/>
      <c r="G14" s="95"/>
      <c r="H14" s="95"/>
    </row>
    <row r="15" spans="1:8" x14ac:dyDescent="0.25">
      <c r="A15" s="96"/>
      <c r="B15" s="96"/>
      <c r="C15" s="96"/>
      <c r="D15" s="96"/>
      <c r="E15" s="96"/>
      <c r="F15" s="96"/>
      <c r="G15" s="96"/>
      <c r="H15" s="96"/>
    </row>
    <row r="16" spans="1:8" x14ac:dyDescent="0.25">
      <c r="A16" s="18"/>
      <c r="B16" s="2"/>
      <c r="C16" s="19"/>
      <c r="D16" s="2"/>
      <c r="E16" s="20"/>
      <c r="F16" s="20"/>
      <c r="G16" s="20"/>
      <c r="H16" s="20"/>
    </row>
    <row r="17" spans="1:12" x14ac:dyDescent="0.25">
      <c r="B17" s="32"/>
      <c r="C17" s="32"/>
      <c r="D17" s="32"/>
      <c r="E17" s="39"/>
      <c r="F17" s="39"/>
      <c r="G17" s="39"/>
      <c r="H17" s="39"/>
    </row>
    <row r="18" spans="1:12" ht="15.75" thickBot="1" x14ac:dyDescent="0.3">
      <c r="B18" s="33" t="s">
        <v>0</v>
      </c>
      <c r="C18" s="34"/>
      <c r="D18" s="34"/>
      <c r="E18" s="40"/>
      <c r="F18" s="40"/>
      <c r="G18" s="35" t="s">
        <v>12</v>
      </c>
      <c r="H18" s="35" t="s">
        <v>13</v>
      </c>
    </row>
    <row r="19" spans="1:12" x14ac:dyDescent="0.25">
      <c r="B19" s="30" t="str">
        <f>'Utcai homlokzat'!B1</f>
        <v>Utcai homlokzat külső felújítás</v>
      </c>
      <c r="C19" s="30"/>
      <c r="D19" s="30"/>
      <c r="E19" s="41"/>
      <c r="F19" s="41"/>
      <c r="G19" s="31">
        <f>'Utcai homlokzat'!G36</f>
        <v>0</v>
      </c>
      <c r="H19" s="31">
        <f>'Utcai homlokzat'!H36</f>
        <v>0</v>
      </c>
      <c r="I19" s="37"/>
    </row>
    <row r="20" spans="1:12" x14ac:dyDescent="0.25">
      <c r="B20" s="30" t="str">
        <f>Talajnedv.ell.sz.!B1</f>
        <v>Talajnedvesség elleni szigetelés</v>
      </c>
      <c r="C20" s="30"/>
      <c r="D20" s="30"/>
      <c r="E20" s="41"/>
      <c r="F20" s="41"/>
      <c r="G20" s="31">
        <f>Talajnedv.ell.sz.!G7</f>
        <v>0</v>
      </c>
      <c r="H20" s="31">
        <f>Talajnedv.ell.sz.!H7</f>
        <v>0</v>
      </c>
      <c r="I20" s="37"/>
    </row>
    <row r="21" spans="1:12" x14ac:dyDescent="0.25">
      <c r="B21" s="30" t="str">
        <f>Galambriasztás!B1</f>
        <v>Galambriasztás</v>
      </c>
      <c r="C21" s="30"/>
      <c r="D21" s="30"/>
      <c r="E21" s="41"/>
      <c r="F21" s="41"/>
      <c r="G21" s="31">
        <f>Galambriasztás!G7</f>
        <v>0</v>
      </c>
      <c r="H21" s="31">
        <f>Galambriasztás!H7</f>
        <v>0</v>
      </c>
      <c r="I21" s="37"/>
    </row>
    <row r="22" spans="1:12" x14ac:dyDescent="0.25">
      <c r="B22" s="30" t="str">
        <f>'Belső lábazat'!B1</f>
        <v>Belső lábazat</v>
      </c>
      <c r="C22" s="30"/>
      <c r="D22" s="30"/>
      <c r="E22" s="41"/>
      <c r="F22" s="41"/>
      <c r="G22" s="31">
        <f>'Belső lábazat'!G16</f>
        <v>0</v>
      </c>
      <c r="H22" s="31">
        <f>'Belső lábazat'!H16</f>
        <v>0</v>
      </c>
      <c r="I22" s="37"/>
    </row>
    <row r="23" spans="1:12" s="63" customFormat="1" x14ac:dyDescent="0.25">
      <c r="A23" s="66"/>
      <c r="B23" s="64" t="str">
        <f>Toronysisak!B1</f>
        <v>Toronysisak</v>
      </c>
      <c r="C23" s="64"/>
      <c r="D23" s="64"/>
      <c r="E23" s="68"/>
      <c r="F23" s="68"/>
      <c r="G23" s="65">
        <f>Toronysisak!G27</f>
        <v>0</v>
      </c>
      <c r="H23" s="65">
        <f>Toronysisak!H27</f>
        <v>0</v>
      </c>
      <c r="I23" s="67"/>
    </row>
    <row r="24" spans="1:12" ht="15.75" thickBot="1" x14ac:dyDescent="0.3">
      <c r="B24" s="30" t="str">
        <f>Vízelvezetés!B1</f>
        <v>Vízelvezetés</v>
      </c>
      <c r="C24" s="30"/>
      <c r="D24" s="30"/>
      <c r="E24" s="41"/>
      <c r="F24" s="41"/>
      <c r="G24" s="31">
        <f>Vízelvezetés!G9</f>
        <v>0</v>
      </c>
      <c r="H24" s="31">
        <f>Vízelvezetés!H9</f>
        <v>0</v>
      </c>
      <c r="I24" s="37"/>
    </row>
    <row r="25" spans="1:12" x14ac:dyDescent="0.25">
      <c r="B25" s="12" t="s">
        <v>0</v>
      </c>
      <c r="C25" s="22"/>
      <c r="D25" s="23"/>
      <c r="E25" s="24"/>
      <c r="F25" s="24"/>
      <c r="G25" s="13">
        <f>SUM(G19:G24)</f>
        <v>0</v>
      </c>
      <c r="H25" s="13">
        <f>SUM(H19:H24)</f>
        <v>0</v>
      </c>
      <c r="I25" s="37"/>
    </row>
    <row r="26" spans="1:12" x14ac:dyDescent="0.25">
      <c r="B26" s="14"/>
      <c r="C26" s="21"/>
      <c r="D26" s="97" t="s">
        <v>1</v>
      </c>
      <c r="E26" s="97"/>
      <c r="F26" s="97"/>
      <c r="G26" s="98">
        <f>ROUND(SUM(G25:H25),0)</f>
        <v>0</v>
      </c>
      <c r="H26" s="98"/>
      <c r="I26" s="60"/>
      <c r="J26" s="61"/>
    </row>
    <row r="27" spans="1:12" x14ac:dyDescent="0.25">
      <c r="B27" s="14"/>
      <c r="C27" s="21"/>
      <c r="D27" s="88" t="s">
        <v>2</v>
      </c>
      <c r="E27" s="88"/>
      <c r="F27" s="88"/>
      <c r="G27" s="92">
        <f>ROUND((G26*0.27),0)</f>
        <v>0</v>
      </c>
      <c r="H27" s="92"/>
      <c r="I27" s="37"/>
    </row>
    <row r="28" spans="1:12" x14ac:dyDescent="0.25">
      <c r="B28" s="14"/>
      <c r="C28" s="21"/>
      <c r="D28" s="88" t="s">
        <v>3</v>
      </c>
      <c r="E28" s="88"/>
      <c r="F28" s="88"/>
      <c r="G28" s="91">
        <f>ROUND((G26+G27),0)</f>
        <v>0</v>
      </c>
      <c r="H28" s="91"/>
      <c r="I28" s="37"/>
    </row>
    <row r="29" spans="1:12" ht="15.75" thickBot="1" x14ac:dyDescent="0.3">
      <c r="B29" s="30"/>
      <c r="C29" s="30"/>
      <c r="D29" s="30"/>
      <c r="E29" s="41"/>
      <c r="F29" s="41"/>
      <c r="G29" s="31"/>
      <c r="H29" s="31"/>
      <c r="L29" s="29"/>
    </row>
    <row r="30" spans="1:12" x14ac:dyDescent="0.25">
      <c r="A30" s="3"/>
      <c r="B30" s="12"/>
      <c r="C30" s="22"/>
      <c r="D30" s="23"/>
      <c r="E30" s="24"/>
      <c r="F30" s="24"/>
      <c r="G30" s="13"/>
      <c r="H30" s="13"/>
      <c r="I30" s="37"/>
      <c r="J30" s="37"/>
    </row>
    <row r="31" spans="1:12" x14ac:dyDescent="0.25">
      <c r="A31" s="3"/>
      <c r="B31" s="14"/>
      <c r="C31" s="21"/>
      <c r="D31" s="88"/>
      <c r="E31" s="88"/>
      <c r="F31" s="88"/>
      <c r="G31" s="89"/>
      <c r="H31" s="89"/>
      <c r="J31" s="36"/>
    </row>
    <row r="32" spans="1:12" x14ac:dyDescent="0.25">
      <c r="A32" s="3"/>
      <c r="B32" s="14"/>
      <c r="C32" s="21"/>
      <c r="D32" s="88"/>
      <c r="E32" s="88"/>
      <c r="F32" s="88"/>
      <c r="G32" s="89"/>
      <c r="H32" s="89"/>
      <c r="K32" s="29"/>
    </row>
    <row r="33" spans="1:11" x14ac:dyDescent="0.25">
      <c r="A33" s="3"/>
      <c r="B33" s="14"/>
      <c r="C33" s="21"/>
      <c r="D33" s="88"/>
      <c r="E33" s="88"/>
      <c r="F33" s="88"/>
      <c r="G33" s="89"/>
      <c r="H33" s="89"/>
      <c r="I33" s="60"/>
      <c r="J33" s="29"/>
      <c r="K33" s="29"/>
    </row>
    <row r="34" spans="1:11" x14ac:dyDescent="0.25">
      <c r="B34" s="30"/>
      <c r="C34" s="30"/>
      <c r="D34" s="30"/>
      <c r="E34" s="41"/>
      <c r="F34" s="41"/>
      <c r="G34" s="31"/>
      <c r="H34" s="31"/>
      <c r="I34" s="37"/>
    </row>
    <row r="36" spans="1:11" x14ac:dyDescent="0.25">
      <c r="A36" s="18"/>
      <c r="B36" s="2"/>
      <c r="C36" s="19"/>
      <c r="D36" s="2"/>
      <c r="H36" s="25"/>
    </row>
    <row r="37" spans="1:11" x14ac:dyDescent="0.25">
      <c r="A37" s="18"/>
      <c r="B37" s="2"/>
      <c r="C37" s="19"/>
      <c r="D37" s="2"/>
      <c r="H37" s="25"/>
    </row>
    <row r="38" spans="1:11" x14ac:dyDescent="0.25">
      <c r="A38" s="3"/>
      <c r="B38" s="6"/>
      <c r="C38" s="16"/>
      <c r="D38" s="1"/>
      <c r="E38" s="5"/>
      <c r="F38" s="5"/>
      <c r="G38" s="4"/>
      <c r="H38" s="4"/>
    </row>
    <row r="39" spans="1:11" x14ac:dyDescent="0.25">
      <c r="E39" s="90"/>
      <c r="F39" s="90"/>
      <c r="G39" s="90"/>
    </row>
    <row r="40" spans="1:11" x14ac:dyDescent="0.25">
      <c r="E40" s="90"/>
      <c r="F40" s="90"/>
      <c r="G40" s="90"/>
    </row>
    <row r="41" spans="1:11" x14ac:dyDescent="0.25">
      <c r="E41" s="90"/>
      <c r="F41" s="90"/>
      <c r="G41" s="90"/>
    </row>
  </sheetData>
  <mergeCells count="24">
    <mergeCell ref="D27:F27"/>
    <mergeCell ref="G27:H27"/>
    <mergeCell ref="A5:H5"/>
    <mergeCell ref="A6:H6"/>
    <mergeCell ref="A9:H9"/>
    <mergeCell ref="A10:H10"/>
    <mergeCell ref="A11:H11"/>
    <mergeCell ref="A12:H12"/>
    <mergeCell ref="A13:H13"/>
    <mergeCell ref="A14:H14"/>
    <mergeCell ref="A15:H15"/>
    <mergeCell ref="D26:F26"/>
    <mergeCell ref="G26:H26"/>
    <mergeCell ref="D28:F28"/>
    <mergeCell ref="G28:H28"/>
    <mergeCell ref="D31:F31"/>
    <mergeCell ref="G31:H31"/>
    <mergeCell ref="D32:F32"/>
    <mergeCell ref="G32:H32"/>
    <mergeCell ref="D33:F33"/>
    <mergeCell ref="G33:H33"/>
    <mergeCell ref="E39:G39"/>
    <mergeCell ref="E40:G40"/>
    <mergeCell ref="E41:G41"/>
  </mergeCells>
  <pageMargins left="0.7" right="0.7" top="0.75" bottom="0.75" header="0.3" footer="0.3"/>
  <pageSetup paperSize="9" scale="75" orientation="portrait" horizontalDpi="4294967293"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BreakPreview" zoomScale="55" zoomScaleSheetLayoutView="55" workbookViewId="0">
      <selection activeCell="E3" sqref="E3:F34"/>
    </sheetView>
  </sheetViews>
  <sheetFormatPr defaultRowHeight="15" x14ac:dyDescent="0.25"/>
  <cols>
    <col min="1" max="1" width="5" style="36" customWidth="1"/>
    <col min="2" max="2" width="46.5703125" style="11" customWidth="1"/>
    <col min="3" max="3" width="8" style="11" customWidth="1"/>
    <col min="4" max="4" width="7" style="11" bestFit="1" customWidth="1"/>
    <col min="5" max="5" width="8.85546875" style="36" bestFit="1" customWidth="1"/>
    <col min="6" max="6" width="11.7109375" style="36" bestFit="1" customWidth="1"/>
    <col min="7" max="7" width="14.5703125" style="36" bestFit="1" customWidth="1"/>
    <col min="8" max="8" width="14.140625" style="36" bestFit="1" customWidth="1"/>
    <col min="9" max="9" width="14.28515625" style="36" bestFit="1" customWidth="1"/>
    <col min="10" max="10" width="13" style="11" customWidth="1"/>
    <col min="11" max="11" width="12.7109375" style="11" bestFit="1" customWidth="1"/>
    <col min="12" max="12" width="11.7109375" style="11" bestFit="1" customWidth="1"/>
    <col min="13" max="16384" width="9.140625" style="11"/>
  </cols>
  <sheetData>
    <row r="1" spans="1:10" s="54" customFormat="1" x14ac:dyDescent="0.25">
      <c r="A1" s="48"/>
      <c r="B1" s="49" t="s">
        <v>61</v>
      </c>
      <c r="C1" s="50"/>
      <c r="D1" s="51"/>
      <c r="E1" s="48"/>
      <c r="F1" s="48"/>
      <c r="G1" s="52"/>
      <c r="H1" s="52"/>
      <c r="I1" s="53"/>
    </row>
    <row r="2" spans="1:10" ht="30" x14ac:dyDescent="0.25">
      <c r="A2" s="7" t="s">
        <v>4</v>
      </c>
      <c r="B2" s="8" t="s">
        <v>5</v>
      </c>
      <c r="C2" s="9" t="s">
        <v>6</v>
      </c>
      <c r="D2" s="8" t="s">
        <v>7</v>
      </c>
      <c r="E2" s="7" t="s">
        <v>8</v>
      </c>
      <c r="F2" s="7" t="s">
        <v>9</v>
      </c>
      <c r="G2" s="15" t="s">
        <v>10</v>
      </c>
      <c r="H2" s="15" t="s">
        <v>11</v>
      </c>
    </row>
    <row r="3" spans="1:10" ht="270" x14ac:dyDescent="0.25">
      <c r="A3" s="36">
        <v>1</v>
      </c>
      <c r="B3" s="10" t="s">
        <v>53</v>
      </c>
      <c r="C3" s="11">
        <v>1062</v>
      </c>
      <c r="D3" s="11" t="s">
        <v>16</v>
      </c>
      <c r="E3" s="42"/>
      <c r="F3" s="42"/>
      <c r="G3" s="37">
        <f t="shared" ref="G3:H7" si="0">ROUND($C3*E3,0)</f>
        <v>0</v>
      </c>
      <c r="H3" s="37">
        <f t="shared" si="0"/>
        <v>0</v>
      </c>
      <c r="J3" s="10"/>
    </row>
    <row r="4" spans="1:10" ht="150" x14ac:dyDescent="0.25">
      <c r="A4" s="36">
        <v>2</v>
      </c>
      <c r="B4" s="10" t="s">
        <v>52</v>
      </c>
      <c r="C4" s="11">
        <v>1161</v>
      </c>
      <c r="D4" s="11" t="s">
        <v>16</v>
      </c>
      <c r="E4" s="42"/>
      <c r="F4" s="42"/>
      <c r="G4" s="37">
        <f t="shared" si="0"/>
        <v>0</v>
      </c>
      <c r="H4" s="37">
        <f t="shared" si="0"/>
        <v>0</v>
      </c>
      <c r="J4" s="10"/>
    </row>
    <row r="5" spans="1:10" ht="135" x14ac:dyDescent="0.25">
      <c r="B5" s="10" t="s">
        <v>64</v>
      </c>
      <c r="C5" s="11">
        <v>360</v>
      </c>
      <c r="D5" s="11" t="s">
        <v>16</v>
      </c>
      <c r="E5" s="42"/>
      <c r="F5" s="42"/>
      <c r="G5" s="37">
        <f t="shared" ref="G5:G6" si="1">ROUND($C5*E5,0)</f>
        <v>0</v>
      </c>
      <c r="H5" s="37">
        <f t="shared" ref="H5:H6" si="2">ROUND($C5*F5,0)</f>
        <v>0</v>
      </c>
      <c r="J5" s="10"/>
    </row>
    <row r="6" spans="1:10" ht="150" x14ac:dyDescent="0.25">
      <c r="B6" s="10" t="s">
        <v>65</v>
      </c>
      <c r="C6" s="11">
        <v>60</v>
      </c>
      <c r="D6" s="11" t="s">
        <v>18</v>
      </c>
      <c r="E6" s="42"/>
      <c r="F6" s="42"/>
      <c r="G6" s="37">
        <f t="shared" si="1"/>
        <v>0</v>
      </c>
      <c r="H6" s="37">
        <f t="shared" si="2"/>
        <v>0</v>
      </c>
      <c r="J6" s="10"/>
    </row>
    <row r="7" spans="1:10" ht="165" x14ac:dyDescent="0.25">
      <c r="A7" s="36">
        <v>3</v>
      </c>
      <c r="B7" s="10" t="s">
        <v>35</v>
      </c>
      <c r="C7" s="11">
        <v>10</v>
      </c>
      <c r="D7" s="11" t="s">
        <v>17</v>
      </c>
      <c r="E7" s="42"/>
      <c r="F7" s="42"/>
      <c r="G7" s="37">
        <f t="shared" si="0"/>
        <v>0</v>
      </c>
      <c r="H7" s="37">
        <f t="shared" si="0"/>
        <v>0</v>
      </c>
      <c r="J7" s="10"/>
    </row>
    <row r="8" spans="1:10" x14ac:dyDescent="0.25">
      <c r="B8" s="10"/>
      <c r="E8" s="42"/>
      <c r="F8" s="42"/>
      <c r="G8" s="37"/>
      <c r="H8" s="37"/>
    </row>
    <row r="9" spans="1:10" s="44" customFormat="1" x14ac:dyDescent="0.25">
      <c r="A9" s="43"/>
      <c r="B9" s="45" t="s">
        <v>19</v>
      </c>
      <c r="E9" s="46"/>
      <c r="F9" s="46"/>
      <c r="G9" s="47"/>
      <c r="H9" s="47"/>
      <c r="I9" s="43"/>
    </row>
    <row r="10" spans="1:10" s="57" customFormat="1" x14ac:dyDescent="0.25">
      <c r="A10" s="55"/>
      <c r="B10" s="56"/>
      <c r="E10" s="58"/>
      <c r="F10" s="58"/>
      <c r="G10" s="59"/>
      <c r="H10" s="59"/>
      <c r="I10" s="55"/>
    </row>
    <row r="11" spans="1:10" ht="150" x14ac:dyDescent="0.25">
      <c r="A11" s="11"/>
      <c r="B11" s="10" t="s">
        <v>34</v>
      </c>
      <c r="C11" s="11">
        <v>55.8</v>
      </c>
      <c r="D11" s="11" t="s">
        <v>16</v>
      </c>
      <c r="E11" s="11"/>
      <c r="F11" s="11"/>
      <c r="G11" s="29">
        <f>C11*E11</f>
        <v>0</v>
      </c>
      <c r="H11" s="29">
        <f>C11*F11</f>
        <v>0</v>
      </c>
      <c r="I11" s="11"/>
    </row>
    <row r="12" spans="1:10" ht="135" x14ac:dyDescent="0.25">
      <c r="A12" s="11"/>
      <c r="B12" s="10" t="s">
        <v>33</v>
      </c>
      <c r="C12" s="11">
        <f>C11</f>
        <v>55.8</v>
      </c>
      <c r="D12" s="11" t="s">
        <v>16</v>
      </c>
      <c r="E12" s="11"/>
      <c r="F12" s="11"/>
      <c r="G12" s="29">
        <f t="shared" ref="G12:G19" si="3">C12*E12</f>
        <v>0</v>
      </c>
      <c r="H12" s="29">
        <f t="shared" ref="H12:H19" si="4">C12*F12</f>
        <v>0</v>
      </c>
      <c r="I12" s="11"/>
    </row>
    <row r="13" spans="1:10" ht="165" x14ac:dyDescent="0.25">
      <c r="A13" s="11"/>
      <c r="B13" s="10" t="s">
        <v>32</v>
      </c>
      <c r="C13" s="11">
        <f>C11</f>
        <v>55.8</v>
      </c>
      <c r="D13" s="11" t="s">
        <v>16</v>
      </c>
      <c r="E13" s="11"/>
      <c r="F13" s="11"/>
      <c r="G13" s="29">
        <f t="shared" si="3"/>
        <v>0</v>
      </c>
      <c r="H13" s="29">
        <f t="shared" si="4"/>
        <v>0</v>
      </c>
      <c r="I13" s="11"/>
    </row>
    <row r="14" spans="1:10" ht="195" x14ac:dyDescent="0.25">
      <c r="A14" s="11"/>
      <c r="B14" s="10" t="s">
        <v>51</v>
      </c>
      <c r="C14" s="11">
        <f>C11</f>
        <v>55.8</v>
      </c>
      <c r="D14" s="11" t="s">
        <v>16</v>
      </c>
      <c r="E14" s="11"/>
      <c r="F14" s="11"/>
      <c r="G14" s="29">
        <f t="shared" si="3"/>
        <v>0</v>
      </c>
      <c r="H14" s="29">
        <f t="shared" si="4"/>
        <v>0</v>
      </c>
      <c r="I14" s="11"/>
    </row>
    <row r="15" spans="1:10" ht="165" x14ac:dyDescent="0.25">
      <c r="A15" s="11"/>
      <c r="B15" s="10" t="s">
        <v>29</v>
      </c>
      <c r="C15" s="11">
        <f>C11</f>
        <v>55.8</v>
      </c>
      <c r="D15" s="11" t="s">
        <v>16</v>
      </c>
      <c r="E15" s="11"/>
      <c r="F15" s="11"/>
      <c r="G15" s="29">
        <f t="shared" si="3"/>
        <v>0</v>
      </c>
      <c r="H15" s="29">
        <f t="shared" si="4"/>
        <v>0</v>
      </c>
      <c r="I15" s="11"/>
    </row>
    <row r="16" spans="1:10" ht="225" x14ac:dyDescent="0.25">
      <c r="A16" s="11"/>
      <c r="B16" s="10" t="s">
        <v>50</v>
      </c>
      <c r="C16" s="11">
        <f>C11</f>
        <v>55.8</v>
      </c>
      <c r="D16" s="11" t="s">
        <v>16</v>
      </c>
      <c r="E16" s="11"/>
      <c r="F16" s="11"/>
      <c r="G16" s="29">
        <f t="shared" si="3"/>
        <v>0</v>
      </c>
      <c r="H16" s="29">
        <f t="shared" si="4"/>
        <v>0</v>
      </c>
      <c r="I16" s="11"/>
    </row>
    <row r="17" spans="1:9" ht="225" x14ac:dyDescent="0.25">
      <c r="A17" s="11"/>
      <c r="B17" s="10" t="s">
        <v>49</v>
      </c>
      <c r="C17" s="11">
        <f>C16</f>
        <v>55.8</v>
      </c>
      <c r="E17" s="11"/>
      <c r="F17" s="11"/>
      <c r="G17" s="29">
        <f t="shared" si="3"/>
        <v>0</v>
      </c>
      <c r="H17" s="29">
        <f t="shared" si="4"/>
        <v>0</v>
      </c>
      <c r="I17" s="11"/>
    </row>
    <row r="18" spans="1:9" ht="165" x14ac:dyDescent="0.25">
      <c r="A18" s="11"/>
      <c r="B18" s="10" t="s">
        <v>48</v>
      </c>
      <c r="C18" s="11">
        <f>C17</f>
        <v>55.8</v>
      </c>
      <c r="E18" s="11"/>
      <c r="F18" s="11"/>
      <c r="G18" s="29">
        <f t="shared" si="3"/>
        <v>0</v>
      </c>
      <c r="H18" s="29">
        <f t="shared" si="4"/>
        <v>0</v>
      </c>
      <c r="I18" s="11"/>
    </row>
    <row r="19" spans="1:9" ht="270" x14ac:dyDescent="0.25">
      <c r="A19" s="11"/>
      <c r="B19" s="10" t="s">
        <v>47</v>
      </c>
      <c r="C19" s="11">
        <f>C18</f>
        <v>55.8</v>
      </c>
      <c r="E19" s="11"/>
      <c r="F19" s="11"/>
      <c r="G19" s="29">
        <f t="shared" si="3"/>
        <v>0</v>
      </c>
      <c r="H19" s="29">
        <f t="shared" si="4"/>
        <v>0</v>
      </c>
      <c r="I19" s="11"/>
    </row>
    <row r="20" spans="1:9" x14ac:dyDescent="0.25">
      <c r="A20" s="11"/>
      <c r="E20" s="11"/>
      <c r="F20" s="11"/>
      <c r="G20" s="11"/>
      <c r="H20" s="11"/>
      <c r="I20" s="11"/>
    </row>
    <row r="21" spans="1:9" s="44" customFormat="1" x14ac:dyDescent="0.25">
      <c r="B21" s="44" t="s">
        <v>20</v>
      </c>
    </row>
    <row r="22" spans="1:9" x14ac:dyDescent="0.25">
      <c r="A22" s="11"/>
      <c r="E22" s="11"/>
      <c r="F22" s="11"/>
      <c r="G22" s="11"/>
      <c r="H22" s="11"/>
      <c r="I22" s="11"/>
    </row>
    <row r="23" spans="1:9" ht="135" x14ac:dyDescent="0.25">
      <c r="A23" s="11"/>
      <c r="B23" s="10" t="s">
        <v>46</v>
      </c>
      <c r="C23" s="11">
        <v>560</v>
      </c>
      <c r="D23" s="11" t="s">
        <v>16</v>
      </c>
      <c r="E23" s="11"/>
      <c r="F23" s="11"/>
      <c r="G23" s="29">
        <f t="shared" ref="G23:G34" si="5">C23*E23</f>
        <v>0</v>
      </c>
      <c r="H23" s="29">
        <f t="shared" ref="H23:H34" si="6">C23*F23</f>
        <v>0</v>
      </c>
      <c r="I23" s="11"/>
    </row>
    <row r="24" spans="1:9" ht="120" x14ac:dyDescent="0.25">
      <c r="A24" s="11"/>
      <c r="B24" s="10" t="s">
        <v>45</v>
      </c>
      <c r="C24" s="11">
        <f t="shared" ref="C24:C31" si="7">C23</f>
        <v>560</v>
      </c>
      <c r="D24" s="11" t="s">
        <v>16</v>
      </c>
      <c r="E24" s="11"/>
      <c r="F24" s="11"/>
      <c r="G24" s="29">
        <f t="shared" si="5"/>
        <v>0</v>
      </c>
      <c r="H24" s="29">
        <f t="shared" si="6"/>
        <v>0</v>
      </c>
      <c r="I24" s="11"/>
    </row>
    <row r="25" spans="1:9" ht="150" x14ac:dyDescent="0.25">
      <c r="A25" s="11"/>
      <c r="B25" s="10" t="s">
        <v>44</v>
      </c>
      <c r="C25" s="11">
        <f t="shared" si="7"/>
        <v>560</v>
      </c>
      <c r="D25" s="11" t="s">
        <v>16</v>
      </c>
      <c r="E25" s="11"/>
      <c r="F25" s="11"/>
      <c r="G25" s="29">
        <f t="shared" si="5"/>
        <v>0</v>
      </c>
      <c r="H25" s="29">
        <f t="shared" si="6"/>
        <v>0</v>
      </c>
      <c r="I25" s="11"/>
    </row>
    <row r="26" spans="1:9" ht="210" x14ac:dyDescent="0.25">
      <c r="A26" s="11"/>
      <c r="B26" s="10" t="s">
        <v>28</v>
      </c>
      <c r="C26" s="11">
        <f t="shared" si="7"/>
        <v>560</v>
      </c>
      <c r="D26" s="11" t="s">
        <v>16</v>
      </c>
      <c r="E26" s="11"/>
      <c r="F26" s="11"/>
      <c r="G26" s="29">
        <f t="shared" si="5"/>
        <v>0</v>
      </c>
      <c r="H26" s="29">
        <f t="shared" si="6"/>
        <v>0</v>
      </c>
      <c r="I26" s="11"/>
    </row>
    <row r="27" spans="1:9" ht="180" x14ac:dyDescent="0.25">
      <c r="A27" s="11"/>
      <c r="B27" s="10" t="s">
        <v>43</v>
      </c>
      <c r="C27" s="11">
        <f t="shared" si="7"/>
        <v>560</v>
      </c>
      <c r="D27" s="11" t="s">
        <v>16</v>
      </c>
      <c r="E27" s="11"/>
      <c r="F27" s="11"/>
      <c r="G27" s="29">
        <f t="shared" si="5"/>
        <v>0</v>
      </c>
      <c r="H27" s="29">
        <f t="shared" si="6"/>
        <v>0</v>
      </c>
      <c r="I27" s="11"/>
    </row>
    <row r="28" spans="1:9" ht="225" x14ac:dyDescent="0.25">
      <c r="A28" s="11"/>
      <c r="B28" s="10" t="s">
        <v>30</v>
      </c>
      <c r="C28" s="11">
        <f t="shared" si="7"/>
        <v>560</v>
      </c>
      <c r="D28" s="11" t="s">
        <v>16</v>
      </c>
      <c r="E28" s="11"/>
      <c r="F28" s="11"/>
      <c r="G28" s="29">
        <f t="shared" si="5"/>
        <v>0</v>
      </c>
      <c r="H28" s="29">
        <f t="shared" si="6"/>
        <v>0</v>
      </c>
      <c r="I28" s="11"/>
    </row>
    <row r="29" spans="1:9" ht="225" x14ac:dyDescent="0.25">
      <c r="A29" s="11"/>
      <c r="B29" s="10" t="s">
        <v>42</v>
      </c>
      <c r="C29" s="11">
        <f t="shared" si="7"/>
        <v>560</v>
      </c>
      <c r="D29" s="11" t="s">
        <v>16</v>
      </c>
      <c r="E29" s="11"/>
      <c r="F29" s="11"/>
      <c r="G29" s="29">
        <f t="shared" si="5"/>
        <v>0</v>
      </c>
      <c r="H29" s="29">
        <f t="shared" si="6"/>
        <v>0</v>
      </c>
      <c r="I29" s="11"/>
    </row>
    <row r="30" spans="1:9" ht="180" x14ac:dyDescent="0.25">
      <c r="A30" s="11"/>
      <c r="B30" s="10" t="s">
        <v>76</v>
      </c>
      <c r="C30" s="11">
        <f t="shared" si="7"/>
        <v>560</v>
      </c>
      <c r="D30" s="11" t="s">
        <v>16</v>
      </c>
      <c r="E30" s="11"/>
      <c r="F30" s="11"/>
      <c r="G30" s="29">
        <f t="shared" si="5"/>
        <v>0</v>
      </c>
      <c r="H30" s="29">
        <f t="shared" si="6"/>
        <v>0</v>
      </c>
      <c r="I30" s="11"/>
    </row>
    <row r="31" spans="1:9" ht="255" x14ac:dyDescent="0.25">
      <c r="A31" s="11"/>
      <c r="B31" s="10" t="s">
        <v>41</v>
      </c>
      <c r="C31" s="11">
        <f t="shared" si="7"/>
        <v>560</v>
      </c>
      <c r="D31" s="11" t="s">
        <v>16</v>
      </c>
      <c r="E31" s="11"/>
      <c r="F31" s="11"/>
      <c r="G31" s="29">
        <f t="shared" si="5"/>
        <v>0</v>
      </c>
      <c r="H31" s="29">
        <f t="shared" si="6"/>
        <v>0</v>
      </c>
      <c r="I31" s="11"/>
    </row>
    <row r="32" spans="1:9" ht="180" x14ac:dyDescent="0.25">
      <c r="A32" s="36">
        <v>10</v>
      </c>
      <c r="B32" s="10" t="s">
        <v>40</v>
      </c>
      <c r="C32" s="11">
        <v>215</v>
      </c>
      <c r="D32" s="11" t="s">
        <v>18</v>
      </c>
      <c r="E32" s="11"/>
      <c r="F32" s="11"/>
      <c r="G32" s="29">
        <f t="shared" si="5"/>
        <v>0</v>
      </c>
      <c r="H32" s="29">
        <f t="shared" si="6"/>
        <v>0</v>
      </c>
    </row>
    <row r="33" spans="1:8" ht="165" x14ac:dyDescent="0.25">
      <c r="A33" s="36">
        <v>11</v>
      </c>
      <c r="B33" s="10" t="s">
        <v>39</v>
      </c>
      <c r="C33" s="11">
        <v>195</v>
      </c>
      <c r="D33" s="11" t="s">
        <v>18</v>
      </c>
      <c r="E33" s="11"/>
      <c r="F33" s="11"/>
      <c r="G33" s="29">
        <f t="shared" si="5"/>
        <v>0</v>
      </c>
      <c r="H33" s="29">
        <f t="shared" si="6"/>
        <v>0</v>
      </c>
    </row>
    <row r="34" spans="1:8" ht="240" x14ac:dyDescent="0.25">
      <c r="A34" s="36">
        <v>15</v>
      </c>
      <c r="B34" s="10" t="s">
        <v>38</v>
      </c>
      <c r="C34" s="11">
        <v>112</v>
      </c>
      <c r="D34" s="11" t="s">
        <v>18</v>
      </c>
      <c r="E34" s="11"/>
      <c r="F34" s="11"/>
      <c r="G34" s="29">
        <f t="shared" si="5"/>
        <v>0</v>
      </c>
      <c r="H34" s="29">
        <f t="shared" si="6"/>
        <v>0</v>
      </c>
    </row>
    <row r="35" spans="1:8" x14ac:dyDescent="0.25">
      <c r="B35" s="10"/>
      <c r="E35" s="42"/>
      <c r="F35" s="42"/>
      <c r="G35" s="37"/>
      <c r="H35" s="37"/>
    </row>
    <row r="36" spans="1:8" x14ac:dyDescent="0.25">
      <c r="A36" s="38"/>
      <c r="B36" s="27" t="s">
        <v>15</v>
      </c>
      <c r="C36" s="26"/>
      <c r="D36" s="26"/>
      <c r="E36" s="38"/>
      <c r="F36" s="38"/>
      <c r="G36" s="28">
        <f>SUM(G3:G35)</f>
        <v>0</v>
      </c>
      <c r="H36" s="28">
        <f>SUM(H3:H35)</f>
        <v>0</v>
      </c>
    </row>
  </sheetData>
  <pageMargins left="0.7" right="0.7" top="0.75" bottom="0.75" header="0.3" footer="0.3"/>
  <pageSetup paperSize="9" scale="75" orientation="portrait" horizontalDpi="4294967293"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view="pageBreakPreview" zoomScaleSheetLayoutView="100" workbookViewId="0">
      <selection activeCell="E3" sqref="E3:F5"/>
    </sheetView>
  </sheetViews>
  <sheetFormatPr defaultRowHeight="15" x14ac:dyDescent="0.25"/>
  <cols>
    <col min="1" max="1" width="5" style="36" customWidth="1"/>
    <col min="2" max="2" width="46.5703125" style="11" customWidth="1"/>
    <col min="3" max="3" width="8" style="11" customWidth="1"/>
    <col min="4" max="4" width="7" style="11" bestFit="1" customWidth="1"/>
    <col min="5" max="5" width="8.85546875" style="36" bestFit="1" customWidth="1"/>
    <col min="6" max="6" width="11.7109375" style="36" bestFit="1" customWidth="1"/>
    <col min="7" max="7" width="14.5703125" style="36" bestFit="1" customWidth="1"/>
    <col min="8" max="8" width="13.85546875" style="36" customWidth="1"/>
    <col min="9" max="9" width="14.28515625" style="36" bestFit="1" customWidth="1"/>
    <col min="10" max="10" width="13" style="11" customWidth="1"/>
    <col min="11" max="11" width="12.7109375" style="11" bestFit="1" customWidth="1"/>
    <col min="12" max="12" width="11.7109375" style="11" bestFit="1" customWidth="1"/>
    <col min="13" max="16384" width="9.140625" style="11"/>
  </cols>
  <sheetData>
    <row r="1" spans="1:10" s="54" customFormat="1" x14ac:dyDescent="0.25">
      <c r="A1" s="48"/>
      <c r="B1" s="49" t="s">
        <v>23</v>
      </c>
      <c r="C1" s="50"/>
      <c r="D1" s="51"/>
      <c r="E1" s="48"/>
      <c r="F1" s="48"/>
      <c r="G1" s="52"/>
      <c r="H1" s="52"/>
      <c r="I1" s="53"/>
    </row>
    <row r="2" spans="1:10" ht="30" x14ac:dyDescent="0.25">
      <c r="A2" s="7" t="s">
        <v>4</v>
      </c>
      <c r="B2" s="8" t="s">
        <v>5</v>
      </c>
      <c r="C2" s="9" t="s">
        <v>6</v>
      </c>
      <c r="D2" s="8" t="s">
        <v>7</v>
      </c>
      <c r="E2" s="7" t="s">
        <v>8</v>
      </c>
      <c r="F2" s="7" t="s">
        <v>9</v>
      </c>
      <c r="G2" s="15" t="s">
        <v>10</v>
      </c>
      <c r="H2" s="15" t="s">
        <v>11</v>
      </c>
    </row>
    <row r="3" spans="1:10" ht="285" x14ac:dyDescent="0.25">
      <c r="B3" s="10" t="s">
        <v>36</v>
      </c>
      <c r="C3" s="11">
        <v>180</v>
      </c>
      <c r="D3" s="11" t="s">
        <v>16</v>
      </c>
      <c r="E3" s="42"/>
      <c r="F3" s="42"/>
      <c r="G3" s="37">
        <f t="shared" ref="G3:H3" si="0">ROUND($C3*E3,0)</f>
        <v>0</v>
      </c>
      <c r="H3" s="37">
        <f t="shared" si="0"/>
        <v>0</v>
      </c>
      <c r="J3" s="10"/>
    </row>
    <row r="4" spans="1:10" ht="285" x14ac:dyDescent="0.25">
      <c r="B4" s="10" t="s">
        <v>59</v>
      </c>
      <c r="C4" s="11">
        <v>50</v>
      </c>
      <c r="D4" s="11" t="s">
        <v>16</v>
      </c>
      <c r="E4" s="42"/>
      <c r="F4" s="42"/>
      <c r="G4" s="37">
        <f t="shared" ref="G4" si="1">ROUND($C4*E4,0)</f>
        <v>0</v>
      </c>
      <c r="H4" s="37">
        <f t="shared" ref="H4" si="2">ROUND($C4*F4,0)</f>
        <v>0</v>
      </c>
      <c r="J4" s="10"/>
    </row>
    <row r="5" spans="1:10" ht="270" x14ac:dyDescent="0.25">
      <c r="B5" s="10" t="s">
        <v>37</v>
      </c>
      <c r="C5" s="11">
        <v>65</v>
      </c>
      <c r="D5" s="11" t="s">
        <v>16</v>
      </c>
      <c r="E5" s="42"/>
      <c r="F5" s="42"/>
      <c r="G5" s="37">
        <f t="shared" ref="G5" si="3">ROUND($C5*E5,0)</f>
        <v>0</v>
      </c>
      <c r="H5" s="37">
        <f t="shared" ref="H5" si="4">ROUND($C5*F5,0)</f>
        <v>0</v>
      </c>
      <c r="J5" s="10"/>
    </row>
    <row r="6" spans="1:10" x14ac:dyDescent="0.25">
      <c r="B6" s="10"/>
      <c r="E6" s="42"/>
      <c r="F6" s="42"/>
      <c r="G6" s="37"/>
      <c r="H6" s="37"/>
    </row>
    <row r="7" spans="1:10" x14ac:dyDescent="0.25">
      <c r="A7" s="38"/>
      <c r="B7" s="27" t="s">
        <v>15</v>
      </c>
      <c r="C7" s="26"/>
      <c r="D7" s="26"/>
      <c r="E7" s="38"/>
      <c r="F7" s="38"/>
      <c r="G7" s="28">
        <f>SUM(G3:G6)</f>
        <v>0</v>
      </c>
      <c r="H7" s="28">
        <f>SUM(H3:H6)</f>
        <v>0</v>
      </c>
    </row>
  </sheetData>
  <pageMargins left="0.7" right="0.7" top="0.75" bottom="0.75" header="0.3" footer="0.3"/>
  <pageSetup paperSize="9" scale="75" orientation="portrait" horizontalDpi="4294967293"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view="pageBreakPreview" zoomScale="85" zoomScaleSheetLayoutView="85" workbookViewId="0">
      <selection activeCell="E3" sqref="E3:F8"/>
    </sheetView>
  </sheetViews>
  <sheetFormatPr defaultRowHeight="15" x14ac:dyDescent="0.25"/>
  <cols>
    <col min="1" max="1" width="5" style="36" customWidth="1"/>
    <col min="2" max="2" width="46.5703125" style="11" customWidth="1"/>
    <col min="3" max="3" width="8" style="11" customWidth="1"/>
    <col min="4" max="4" width="7" style="11" bestFit="1" customWidth="1"/>
    <col min="5" max="5" width="8.85546875" style="36" bestFit="1" customWidth="1"/>
    <col min="6" max="6" width="11.7109375" style="36" bestFit="1" customWidth="1"/>
    <col min="7" max="7" width="14.5703125" style="36" bestFit="1" customWidth="1"/>
    <col min="8" max="8" width="14.140625" style="36" bestFit="1" customWidth="1"/>
    <col min="9" max="9" width="14.28515625" style="36" bestFit="1" customWidth="1"/>
    <col min="10" max="10" width="13" style="11" customWidth="1"/>
    <col min="11" max="11" width="12.7109375" style="11" bestFit="1" customWidth="1"/>
    <col min="12" max="12" width="11.7109375" style="11" bestFit="1" customWidth="1"/>
    <col min="13" max="16384" width="9.140625" style="11"/>
  </cols>
  <sheetData>
    <row r="1" spans="1:10" s="54" customFormat="1" x14ac:dyDescent="0.25">
      <c r="A1" s="48"/>
      <c r="B1" s="49" t="s">
        <v>21</v>
      </c>
      <c r="C1" s="50"/>
      <c r="D1" s="51"/>
      <c r="E1" s="48"/>
      <c r="F1" s="48"/>
      <c r="G1" s="52"/>
      <c r="H1" s="52"/>
      <c r="I1" s="53"/>
    </row>
    <row r="2" spans="1:10" ht="30" x14ac:dyDescent="0.25">
      <c r="A2" s="7" t="s">
        <v>4</v>
      </c>
      <c r="B2" s="8" t="s">
        <v>5</v>
      </c>
      <c r="C2" s="9" t="s">
        <v>6</v>
      </c>
      <c r="D2" s="8" t="s">
        <v>7</v>
      </c>
      <c r="E2" s="7" t="s">
        <v>8</v>
      </c>
      <c r="F2" s="7" t="s">
        <v>9</v>
      </c>
      <c r="G2" s="15" t="s">
        <v>10</v>
      </c>
      <c r="H2" s="15" t="s">
        <v>11</v>
      </c>
    </row>
    <row r="3" spans="1:10" ht="150" x14ac:dyDescent="0.25">
      <c r="B3" s="10" t="s">
        <v>25</v>
      </c>
      <c r="C3" s="11">
        <v>250</v>
      </c>
      <c r="D3" s="11" t="s">
        <v>22</v>
      </c>
      <c r="E3" s="42"/>
      <c r="F3" s="42"/>
      <c r="G3" s="37">
        <f t="shared" ref="G3:H8" si="0">ROUND($C3*E3,0)</f>
        <v>0</v>
      </c>
      <c r="H3" s="37">
        <f t="shared" si="0"/>
        <v>0</v>
      </c>
      <c r="J3" s="10"/>
    </row>
    <row r="4" spans="1:10" ht="213" customHeight="1" x14ac:dyDescent="0.25">
      <c r="B4" s="10" t="s">
        <v>26</v>
      </c>
      <c r="C4" s="11">
        <v>315</v>
      </c>
      <c r="D4" s="11" t="s">
        <v>16</v>
      </c>
      <c r="E4" s="42"/>
      <c r="F4" s="42"/>
      <c r="G4" s="37">
        <f t="shared" si="0"/>
        <v>0</v>
      </c>
      <c r="H4" s="37">
        <f t="shared" si="0"/>
        <v>0</v>
      </c>
      <c r="J4" s="10"/>
    </row>
    <row r="5" spans="1:10" ht="120" x14ac:dyDescent="0.25">
      <c r="B5" s="10" t="s">
        <v>54</v>
      </c>
      <c r="C5" s="11">
        <v>136</v>
      </c>
      <c r="D5" s="11" t="s">
        <v>18</v>
      </c>
      <c r="E5" s="42"/>
      <c r="F5" s="42"/>
      <c r="G5" s="37">
        <f t="shared" si="0"/>
        <v>0</v>
      </c>
      <c r="H5" s="37">
        <f t="shared" si="0"/>
        <v>0</v>
      </c>
      <c r="J5" s="10"/>
    </row>
    <row r="6" spans="1:10" ht="120" x14ac:dyDescent="0.25">
      <c r="B6" s="10" t="s">
        <v>55</v>
      </c>
      <c r="C6" s="11">
        <v>28</v>
      </c>
      <c r="D6" s="11" t="s">
        <v>17</v>
      </c>
      <c r="E6" s="42"/>
      <c r="F6" s="42"/>
      <c r="G6" s="37">
        <f t="shared" si="0"/>
        <v>0</v>
      </c>
      <c r="H6" s="37">
        <f t="shared" si="0"/>
        <v>0</v>
      </c>
      <c r="J6" s="10"/>
    </row>
    <row r="7" spans="1:10" ht="105" x14ac:dyDescent="0.25">
      <c r="B7" s="10" t="s">
        <v>56</v>
      </c>
      <c r="C7" s="11">
        <v>14</v>
      </c>
      <c r="D7" s="11" t="s">
        <v>17</v>
      </c>
      <c r="E7" s="42"/>
      <c r="F7" s="42"/>
      <c r="G7" s="37">
        <f t="shared" si="0"/>
        <v>0</v>
      </c>
      <c r="H7" s="37">
        <f t="shared" si="0"/>
        <v>0</v>
      </c>
      <c r="J7" s="10"/>
    </row>
    <row r="8" spans="1:10" ht="150" x14ac:dyDescent="0.25">
      <c r="B8" s="10" t="s">
        <v>27</v>
      </c>
      <c r="C8" s="57">
        <v>123</v>
      </c>
      <c r="D8" s="11" t="s">
        <v>18</v>
      </c>
      <c r="E8" s="42"/>
      <c r="F8" s="42"/>
      <c r="G8" s="37">
        <f t="shared" si="0"/>
        <v>0</v>
      </c>
      <c r="H8" s="37">
        <f t="shared" si="0"/>
        <v>0</v>
      </c>
      <c r="J8" s="10"/>
    </row>
    <row r="9" spans="1:10" x14ac:dyDescent="0.25">
      <c r="A9" s="38"/>
      <c r="B9" s="27" t="s">
        <v>15</v>
      </c>
      <c r="C9" s="26"/>
      <c r="D9" s="26"/>
      <c r="E9" s="38"/>
      <c r="F9" s="38"/>
      <c r="G9" s="28">
        <f>SUM(G3:G8)</f>
        <v>0</v>
      </c>
      <c r="H9" s="28">
        <f>SUM(H3:H8)</f>
        <v>0</v>
      </c>
    </row>
  </sheetData>
  <pageMargins left="0.7" right="0.7" top="0.75" bottom="0.75" header="0.3" footer="0.3"/>
  <pageSetup paperSize="9" scale="73" orientation="portrait" horizontalDpi="4294967293"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BreakPreview" topLeftCell="A7" zoomScale="85" zoomScaleSheetLayoutView="85" workbookViewId="0">
      <selection activeCell="E3" sqref="E3:F13"/>
    </sheetView>
  </sheetViews>
  <sheetFormatPr defaultRowHeight="15" x14ac:dyDescent="0.25"/>
  <cols>
    <col min="1" max="1" width="5" style="36" customWidth="1"/>
    <col min="2" max="2" width="46.5703125" style="11" customWidth="1"/>
    <col min="3" max="3" width="8" style="11" customWidth="1"/>
    <col min="4" max="4" width="7" style="11" bestFit="1" customWidth="1"/>
    <col min="5" max="5" width="8.85546875" style="36" bestFit="1" customWidth="1"/>
    <col min="6" max="6" width="11.7109375" style="36" bestFit="1" customWidth="1"/>
    <col min="7" max="7" width="14.5703125" style="36" bestFit="1" customWidth="1"/>
    <col min="8" max="8" width="14.140625" style="36" bestFit="1" customWidth="1"/>
    <col min="9" max="9" width="14.28515625" style="36" bestFit="1" customWidth="1"/>
    <col min="10" max="10" width="13" style="11" customWidth="1"/>
    <col min="11" max="11" width="12.7109375" style="11" bestFit="1" customWidth="1"/>
    <col min="12" max="12" width="11.7109375" style="11" bestFit="1" customWidth="1"/>
    <col min="13" max="16384" width="9.140625" style="11"/>
  </cols>
  <sheetData>
    <row r="1" spans="1:10" s="54" customFormat="1" x14ac:dyDescent="0.25">
      <c r="A1" s="48"/>
      <c r="B1" s="49" t="s">
        <v>24</v>
      </c>
      <c r="C1" s="50"/>
      <c r="D1" s="51"/>
      <c r="E1" s="48"/>
      <c r="F1" s="48"/>
      <c r="G1" s="52"/>
      <c r="H1" s="52"/>
      <c r="I1" s="53"/>
    </row>
    <row r="2" spans="1:10" ht="30" x14ac:dyDescent="0.25">
      <c r="A2" s="7" t="s">
        <v>4</v>
      </c>
      <c r="B2" s="8" t="s">
        <v>5</v>
      </c>
      <c r="C2" s="9" t="s">
        <v>6</v>
      </c>
      <c r="D2" s="8" t="s">
        <v>7</v>
      </c>
      <c r="E2" s="7" t="s">
        <v>8</v>
      </c>
      <c r="F2" s="7" t="s">
        <v>9</v>
      </c>
      <c r="G2" s="15" t="s">
        <v>10</v>
      </c>
      <c r="H2" s="15" t="s">
        <v>11</v>
      </c>
    </row>
    <row r="3" spans="1:10" ht="150" x14ac:dyDescent="0.25">
      <c r="B3" s="10" t="s">
        <v>66</v>
      </c>
      <c r="C3" s="11">
        <v>270</v>
      </c>
      <c r="D3" s="11" t="s">
        <v>16</v>
      </c>
      <c r="E3" s="42"/>
      <c r="F3" s="42"/>
      <c r="G3" s="37">
        <f t="shared" ref="G3:H13" si="0">ROUND($C3*E3,0)</f>
        <v>0</v>
      </c>
      <c r="H3" s="37">
        <f t="shared" si="0"/>
        <v>0</v>
      </c>
      <c r="J3" s="10"/>
    </row>
    <row r="4" spans="1:10" ht="165" x14ac:dyDescent="0.25">
      <c r="B4" s="10" t="s">
        <v>35</v>
      </c>
      <c r="C4" s="11">
        <v>3</v>
      </c>
      <c r="D4" s="11" t="s">
        <v>17</v>
      </c>
      <c r="E4" s="42"/>
      <c r="F4" s="42"/>
      <c r="G4" s="37">
        <f t="shared" si="0"/>
        <v>0</v>
      </c>
      <c r="H4" s="37">
        <f t="shared" si="0"/>
        <v>0</v>
      </c>
      <c r="J4" s="10"/>
    </row>
    <row r="5" spans="1:10" ht="150" x14ac:dyDescent="0.25">
      <c r="B5" s="10" t="s">
        <v>34</v>
      </c>
      <c r="C5" s="11">
        <v>270</v>
      </c>
      <c r="D5" s="11" t="s">
        <v>16</v>
      </c>
      <c r="E5" s="42"/>
      <c r="F5" s="42"/>
      <c r="G5" s="37">
        <f t="shared" si="0"/>
        <v>0</v>
      </c>
      <c r="H5" s="37">
        <f t="shared" si="0"/>
        <v>0</v>
      </c>
      <c r="J5" s="10"/>
    </row>
    <row r="6" spans="1:10" ht="135" x14ac:dyDescent="0.25">
      <c r="B6" s="10" t="s">
        <v>33</v>
      </c>
      <c r="C6" s="11">
        <v>270</v>
      </c>
      <c r="D6" s="11" t="s">
        <v>16</v>
      </c>
      <c r="E6" s="42"/>
      <c r="F6" s="42"/>
      <c r="G6" s="37">
        <f t="shared" si="0"/>
        <v>0</v>
      </c>
      <c r="H6" s="37">
        <f t="shared" si="0"/>
        <v>0</v>
      </c>
      <c r="J6" s="10"/>
    </row>
    <row r="7" spans="1:10" ht="165" x14ac:dyDescent="0.25">
      <c r="B7" s="10" t="s">
        <v>32</v>
      </c>
      <c r="C7" s="11">
        <v>270</v>
      </c>
      <c r="D7" s="11" t="s">
        <v>16</v>
      </c>
      <c r="E7" s="42"/>
      <c r="F7" s="42"/>
      <c r="G7" s="37">
        <f t="shared" si="0"/>
        <v>0</v>
      </c>
      <c r="H7" s="37">
        <f t="shared" si="0"/>
        <v>0</v>
      </c>
      <c r="J7" s="10"/>
    </row>
    <row r="8" spans="1:10" ht="210" x14ac:dyDescent="0.25">
      <c r="B8" s="10" t="s">
        <v>28</v>
      </c>
      <c r="C8" s="11">
        <v>270</v>
      </c>
      <c r="D8" s="11" t="s">
        <v>16</v>
      </c>
      <c r="E8" s="42"/>
      <c r="F8" s="42"/>
      <c r="G8" s="37">
        <f t="shared" si="0"/>
        <v>0</v>
      </c>
      <c r="H8" s="37">
        <f t="shared" si="0"/>
        <v>0</v>
      </c>
      <c r="J8" s="10"/>
    </row>
    <row r="9" spans="1:10" ht="165" x14ac:dyDescent="0.25">
      <c r="B9" s="10" t="s">
        <v>29</v>
      </c>
      <c r="C9" s="11">
        <v>270</v>
      </c>
      <c r="D9" s="11" t="s">
        <v>16</v>
      </c>
      <c r="E9" s="42"/>
      <c r="F9" s="42"/>
      <c r="G9" s="37">
        <f t="shared" si="0"/>
        <v>0</v>
      </c>
      <c r="H9" s="37">
        <f t="shared" si="0"/>
        <v>0</v>
      </c>
      <c r="J9" s="10"/>
    </row>
    <row r="10" spans="1:10" ht="225" x14ac:dyDescent="0.25">
      <c r="B10" s="10" t="s">
        <v>30</v>
      </c>
      <c r="C10" s="11">
        <v>270</v>
      </c>
      <c r="D10" s="11" t="s">
        <v>16</v>
      </c>
      <c r="E10" s="42"/>
      <c r="F10" s="42"/>
      <c r="G10" s="37">
        <f t="shared" si="0"/>
        <v>0</v>
      </c>
      <c r="H10" s="37">
        <f t="shared" si="0"/>
        <v>0</v>
      </c>
      <c r="J10" s="10"/>
    </row>
    <row r="11" spans="1:10" ht="210" x14ac:dyDescent="0.25">
      <c r="B11" s="10" t="s">
        <v>31</v>
      </c>
      <c r="C11" s="11">
        <v>270</v>
      </c>
      <c r="D11" s="11" t="s">
        <v>16</v>
      </c>
      <c r="E11" s="42"/>
      <c r="F11" s="42"/>
      <c r="G11" s="37">
        <f t="shared" si="0"/>
        <v>0</v>
      </c>
      <c r="H11" s="37">
        <f t="shared" si="0"/>
        <v>0</v>
      </c>
      <c r="J11" s="10"/>
    </row>
    <row r="12" spans="1:10" ht="150" x14ac:dyDescent="0.25">
      <c r="B12" s="10" t="s">
        <v>58</v>
      </c>
      <c r="C12" s="11">
        <v>270</v>
      </c>
      <c r="D12" s="11" t="s">
        <v>16</v>
      </c>
      <c r="E12" s="42"/>
      <c r="F12" s="42"/>
      <c r="G12" s="37">
        <f t="shared" si="0"/>
        <v>0</v>
      </c>
      <c r="H12" s="37">
        <f t="shared" si="0"/>
        <v>0</v>
      </c>
      <c r="J12" s="10"/>
    </row>
    <row r="13" spans="1:10" ht="225" x14ac:dyDescent="0.25">
      <c r="B13" s="10" t="s">
        <v>57</v>
      </c>
      <c r="C13" s="11">
        <v>270</v>
      </c>
      <c r="D13" s="11" t="s">
        <v>16</v>
      </c>
      <c r="E13" s="42"/>
      <c r="F13" s="42"/>
      <c r="G13" s="37">
        <f t="shared" si="0"/>
        <v>0</v>
      </c>
      <c r="H13" s="37">
        <f t="shared" si="0"/>
        <v>0</v>
      </c>
      <c r="J13" s="10"/>
    </row>
    <row r="14" spans="1:10" x14ac:dyDescent="0.25">
      <c r="B14" s="10"/>
      <c r="E14" s="42"/>
      <c r="F14" s="42"/>
      <c r="G14" s="37"/>
      <c r="H14" s="37"/>
      <c r="J14" s="10"/>
    </row>
    <row r="15" spans="1:10" x14ac:dyDescent="0.25">
      <c r="B15" s="10"/>
      <c r="E15" s="42"/>
      <c r="F15" s="42"/>
      <c r="G15" s="37"/>
      <c r="H15" s="37"/>
    </row>
    <row r="16" spans="1:10" x14ac:dyDescent="0.25">
      <c r="A16" s="38"/>
      <c r="B16" s="27" t="s">
        <v>15</v>
      </c>
      <c r="C16" s="26"/>
      <c r="D16" s="26"/>
      <c r="E16" s="38"/>
      <c r="F16" s="38"/>
      <c r="G16" s="28">
        <f>SUM(G3:G15)</f>
        <v>0</v>
      </c>
      <c r="H16" s="28">
        <f>SUM(H3:H15)</f>
        <v>0</v>
      </c>
    </row>
  </sheetData>
  <pageMargins left="0.7" right="0.7" top="0.75" bottom="0.75" header="0.3" footer="0.3"/>
  <pageSetup paperSize="9" scale="75" orientation="portrait" horizontalDpi="4294967293"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view="pageBreakPreview" zoomScale="85" zoomScaleSheetLayoutView="85" workbookViewId="0">
      <selection activeCell="E3" sqref="E3:F4"/>
    </sheetView>
  </sheetViews>
  <sheetFormatPr defaultRowHeight="15" x14ac:dyDescent="0.25"/>
  <cols>
    <col min="1" max="1" width="5" style="36" customWidth="1"/>
    <col min="2" max="2" width="46.5703125" style="11" customWidth="1"/>
    <col min="3" max="3" width="8" style="11" customWidth="1"/>
    <col min="4" max="4" width="7" style="11" bestFit="1" customWidth="1"/>
    <col min="5" max="5" width="8.85546875" style="36" bestFit="1" customWidth="1"/>
    <col min="6" max="6" width="11.7109375" style="36" bestFit="1" customWidth="1"/>
    <col min="7" max="7" width="14.5703125" style="36" bestFit="1" customWidth="1"/>
    <col min="8" max="8" width="14.140625" style="36" bestFit="1" customWidth="1"/>
    <col min="9" max="9" width="14.28515625" style="36" bestFit="1" customWidth="1"/>
    <col min="10" max="10" width="13" style="11" customWidth="1"/>
    <col min="11" max="11" width="12.7109375" style="11" bestFit="1" customWidth="1"/>
    <col min="12" max="12" width="11.7109375" style="11" bestFit="1" customWidth="1"/>
    <col min="13" max="16384" width="9.140625" style="11"/>
  </cols>
  <sheetData>
    <row r="1" spans="1:10" s="54" customFormat="1" x14ac:dyDescent="0.25">
      <c r="A1" s="48"/>
      <c r="B1" s="49" t="s">
        <v>62</v>
      </c>
      <c r="C1" s="50"/>
      <c r="D1" s="51"/>
      <c r="E1" s="48"/>
      <c r="F1" s="48"/>
      <c r="G1" s="52"/>
      <c r="H1" s="52"/>
      <c r="I1" s="53"/>
    </row>
    <row r="2" spans="1:10" ht="30" x14ac:dyDescent="0.25">
      <c r="A2" s="7" t="s">
        <v>4</v>
      </c>
      <c r="B2" s="8" t="s">
        <v>5</v>
      </c>
      <c r="C2" s="9" t="s">
        <v>6</v>
      </c>
      <c r="D2" s="8" t="s">
        <v>7</v>
      </c>
      <c r="E2" s="7" t="s">
        <v>8</v>
      </c>
      <c r="F2" s="7" t="s">
        <v>9</v>
      </c>
      <c r="G2" s="15" t="s">
        <v>10</v>
      </c>
      <c r="H2" s="15" t="s">
        <v>11</v>
      </c>
    </row>
    <row r="3" spans="1:10" ht="90" x14ac:dyDescent="0.25">
      <c r="B3" s="10" t="s">
        <v>74</v>
      </c>
      <c r="C3" s="11">
        <v>370</v>
      </c>
      <c r="D3" s="11" t="s">
        <v>18</v>
      </c>
      <c r="E3" s="42"/>
      <c r="F3" s="42"/>
      <c r="G3" s="37">
        <f>C3*E3</f>
        <v>0</v>
      </c>
      <c r="H3" s="37">
        <f>C3*F3</f>
        <v>0</v>
      </c>
      <c r="J3" s="10"/>
    </row>
    <row r="4" spans="1:10" ht="90" x14ac:dyDescent="0.25">
      <c r="B4" s="10" t="s">
        <v>73</v>
      </c>
      <c r="C4" s="11">
        <v>109</v>
      </c>
      <c r="D4" s="11" t="s">
        <v>16</v>
      </c>
      <c r="E4" s="42"/>
      <c r="F4" s="42"/>
      <c r="G4" s="67">
        <f>C4*E4</f>
        <v>0</v>
      </c>
      <c r="H4" s="67">
        <f>C4*F4</f>
        <v>0</v>
      </c>
      <c r="J4" s="10"/>
    </row>
    <row r="5" spans="1:10" x14ac:dyDescent="0.25">
      <c r="B5" s="10"/>
      <c r="E5" s="42"/>
      <c r="F5" s="42"/>
      <c r="G5" s="37"/>
      <c r="H5" s="37"/>
      <c r="J5" s="10"/>
    </row>
    <row r="6" spans="1:10" x14ac:dyDescent="0.25">
      <c r="B6" s="10"/>
      <c r="C6" s="57"/>
      <c r="E6" s="42"/>
      <c r="F6" s="42"/>
      <c r="G6" s="37"/>
      <c r="H6" s="37"/>
      <c r="J6" s="10"/>
    </row>
    <row r="7" spans="1:10" x14ac:dyDescent="0.25">
      <c r="A7" s="38"/>
      <c r="B7" s="27" t="s">
        <v>15</v>
      </c>
      <c r="C7" s="26"/>
      <c r="D7" s="26"/>
      <c r="E7" s="38"/>
      <c r="F7" s="38"/>
      <c r="G7" s="28">
        <f>SUM(G3:G6)</f>
        <v>0</v>
      </c>
      <c r="H7" s="28">
        <f>SUM(H3:H6)</f>
        <v>0</v>
      </c>
    </row>
  </sheetData>
  <pageMargins left="0.7" right="0.7" top="0.75" bottom="0.75" header="0.3" footer="0.3"/>
  <pageSetup paperSize="9" scale="73" orientation="portrait" horizontalDpi="4294967293"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BreakPreview" topLeftCell="A16" zoomScale="85" zoomScaleSheetLayoutView="85" workbookViewId="0">
      <selection activeCell="K19" sqref="K19"/>
    </sheetView>
  </sheetViews>
  <sheetFormatPr defaultRowHeight="15" x14ac:dyDescent="0.25"/>
  <cols>
    <col min="1" max="1" width="5" style="75" customWidth="1"/>
    <col min="2" max="2" width="46.5703125" style="76" customWidth="1"/>
    <col min="3" max="3" width="8" style="76" customWidth="1"/>
    <col min="4" max="4" width="7" style="76" bestFit="1" customWidth="1"/>
    <col min="5" max="5" width="8.85546875" style="75" bestFit="1" customWidth="1"/>
    <col min="6" max="6" width="11.7109375" style="75" bestFit="1" customWidth="1"/>
    <col min="7" max="7" width="14.5703125" style="75" bestFit="1" customWidth="1"/>
    <col min="8" max="8" width="14.140625" style="75" bestFit="1" customWidth="1"/>
    <col min="9" max="9" width="14.28515625" style="75" bestFit="1" customWidth="1"/>
    <col min="10" max="10" width="13" style="76" customWidth="1"/>
    <col min="11" max="11" width="12.7109375" style="76" bestFit="1" customWidth="1"/>
    <col min="12" max="12" width="11.7109375" style="76" bestFit="1" customWidth="1"/>
    <col min="13" max="16384" width="9.140625" style="76"/>
  </cols>
  <sheetData>
    <row r="1" spans="1:9" s="70" customFormat="1" x14ac:dyDescent="0.25">
      <c r="A1" s="48"/>
      <c r="B1" s="49" t="s">
        <v>63</v>
      </c>
      <c r="C1" s="50"/>
      <c r="D1" s="51"/>
      <c r="E1" s="48"/>
      <c r="F1" s="48"/>
      <c r="G1" s="52"/>
      <c r="H1" s="52"/>
      <c r="I1" s="69"/>
    </row>
    <row r="2" spans="1:9" ht="30" x14ac:dyDescent="0.25">
      <c r="A2" s="71" t="s">
        <v>4</v>
      </c>
      <c r="B2" s="72" t="s">
        <v>5</v>
      </c>
      <c r="C2" s="73" t="s">
        <v>6</v>
      </c>
      <c r="D2" s="72" t="s">
        <v>7</v>
      </c>
      <c r="E2" s="71" t="s">
        <v>8</v>
      </c>
      <c r="F2" s="71" t="s">
        <v>9</v>
      </c>
      <c r="G2" s="74" t="s">
        <v>10</v>
      </c>
      <c r="H2" s="74" t="s">
        <v>11</v>
      </c>
    </row>
    <row r="3" spans="1:9" ht="135" x14ac:dyDescent="0.25">
      <c r="A3" s="62"/>
      <c r="B3" s="77" t="s">
        <v>77</v>
      </c>
      <c r="C3" s="78">
        <v>120</v>
      </c>
      <c r="D3" s="77" t="s">
        <v>16</v>
      </c>
      <c r="E3" s="62"/>
      <c r="F3" s="62"/>
      <c r="G3" s="79">
        <f>C3*E3</f>
        <v>0</v>
      </c>
      <c r="H3" s="79">
        <f>C3*F3</f>
        <v>0</v>
      </c>
    </row>
    <row r="4" spans="1:9" ht="180" x14ac:dyDescent="0.25">
      <c r="A4" s="62"/>
      <c r="B4" s="77" t="s">
        <v>78</v>
      </c>
      <c r="C4" s="78">
        <v>120</v>
      </c>
      <c r="D4" s="77" t="s">
        <v>16</v>
      </c>
      <c r="E4" s="62"/>
      <c r="F4" s="62"/>
      <c r="G4" s="79">
        <f t="shared" ref="G4:G16" si="0">C4*E4</f>
        <v>0</v>
      </c>
      <c r="H4" s="79">
        <f t="shared" ref="H4:H16" si="1">C4*F4</f>
        <v>0</v>
      </c>
    </row>
    <row r="5" spans="1:9" ht="180" x14ac:dyDescent="0.25">
      <c r="A5" s="62"/>
      <c r="B5" s="77" t="s">
        <v>79</v>
      </c>
      <c r="C5" s="78">
        <v>120</v>
      </c>
      <c r="D5" s="77" t="s">
        <v>16</v>
      </c>
      <c r="E5" s="62"/>
      <c r="F5" s="62"/>
      <c r="G5" s="79">
        <f t="shared" si="0"/>
        <v>0</v>
      </c>
      <c r="H5" s="79">
        <f t="shared" si="1"/>
        <v>0</v>
      </c>
    </row>
    <row r="6" spans="1:9" ht="180" x14ac:dyDescent="0.25">
      <c r="A6" s="62"/>
      <c r="B6" s="77" t="s">
        <v>80</v>
      </c>
      <c r="C6" s="78">
        <v>120</v>
      </c>
      <c r="D6" s="77" t="s">
        <v>16</v>
      </c>
      <c r="E6" s="62"/>
      <c r="F6" s="62"/>
      <c r="G6" s="79">
        <f t="shared" si="0"/>
        <v>0</v>
      </c>
      <c r="H6" s="79">
        <f t="shared" si="1"/>
        <v>0</v>
      </c>
    </row>
    <row r="7" spans="1:9" ht="240" x14ac:dyDescent="0.25">
      <c r="A7" s="62"/>
      <c r="B7" s="77" t="s">
        <v>81</v>
      </c>
      <c r="C7" s="78">
        <v>30</v>
      </c>
      <c r="D7" s="77" t="s">
        <v>17</v>
      </c>
      <c r="E7" s="62"/>
      <c r="F7" s="62"/>
      <c r="G7" s="79">
        <f t="shared" si="0"/>
        <v>0</v>
      </c>
      <c r="H7" s="79">
        <f t="shared" si="1"/>
        <v>0</v>
      </c>
    </row>
    <row r="8" spans="1:9" ht="150" x14ac:dyDescent="0.25">
      <c r="A8" s="62"/>
      <c r="B8" s="77" t="s">
        <v>82</v>
      </c>
      <c r="C8" s="78">
        <v>220</v>
      </c>
      <c r="D8" s="77" t="s">
        <v>16</v>
      </c>
      <c r="E8" s="62"/>
      <c r="F8" s="62"/>
      <c r="G8" s="79">
        <f t="shared" si="0"/>
        <v>0</v>
      </c>
      <c r="H8" s="79">
        <f t="shared" si="1"/>
        <v>0</v>
      </c>
    </row>
    <row r="9" spans="1:9" ht="135" x14ac:dyDescent="0.25">
      <c r="A9" s="62"/>
      <c r="B9" s="77" t="s">
        <v>83</v>
      </c>
      <c r="C9" s="78">
        <v>220</v>
      </c>
      <c r="D9" s="77" t="s">
        <v>16</v>
      </c>
      <c r="E9" s="62"/>
      <c r="F9" s="62"/>
      <c r="G9" s="79">
        <f t="shared" si="0"/>
        <v>0</v>
      </c>
      <c r="H9" s="79">
        <f t="shared" si="1"/>
        <v>0</v>
      </c>
    </row>
    <row r="10" spans="1:9" ht="195" x14ac:dyDescent="0.25">
      <c r="A10" s="62"/>
      <c r="B10" s="77" t="s">
        <v>84</v>
      </c>
      <c r="C10" s="78">
        <v>440</v>
      </c>
      <c r="D10" s="77" t="s">
        <v>16</v>
      </c>
      <c r="E10" s="62"/>
      <c r="F10" s="62"/>
      <c r="G10" s="79">
        <f t="shared" si="0"/>
        <v>0</v>
      </c>
      <c r="H10" s="79">
        <f t="shared" si="1"/>
        <v>0</v>
      </c>
    </row>
    <row r="11" spans="1:9" ht="210" x14ac:dyDescent="0.25">
      <c r="A11" s="62"/>
      <c r="B11" s="77" t="s">
        <v>85</v>
      </c>
      <c r="C11" s="78">
        <v>220</v>
      </c>
      <c r="D11" s="77" t="s">
        <v>16</v>
      </c>
      <c r="E11" s="62"/>
      <c r="F11" s="62"/>
      <c r="G11" s="79">
        <f t="shared" si="0"/>
        <v>0</v>
      </c>
      <c r="H11" s="79">
        <f t="shared" si="1"/>
        <v>0</v>
      </c>
    </row>
    <row r="12" spans="1:9" ht="150" x14ac:dyDescent="0.25">
      <c r="A12" s="62"/>
      <c r="B12" s="77" t="s">
        <v>86</v>
      </c>
      <c r="C12" s="78">
        <v>220</v>
      </c>
      <c r="D12" s="77" t="s">
        <v>16</v>
      </c>
      <c r="E12" s="62"/>
      <c r="F12" s="62"/>
      <c r="G12" s="79">
        <f t="shared" si="0"/>
        <v>0</v>
      </c>
      <c r="H12" s="79">
        <f t="shared" si="1"/>
        <v>0</v>
      </c>
    </row>
    <row r="13" spans="1:9" ht="150" x14ac:dyDescent="0.25">
      <c r="A13" s="62"/>
      <c r="B13" s="77" t="s">
        <v>87</v>
      </c>
      <c r="C13" s="78">
        <v>220</v>
      </c>
      <c r="D13" s="77" t="s">
        <v>16</v>
      </c>
      <c r="E13" s="62"/>
      <c r="F13" s="62"/>
      <c r="G13" s="79">
        <f t="shared" si="0"/>
        <v>0</v>
      </c>
      <c r="H13" s="79">
        <f t="shared" si="1"/>
        <v>0</v>
      </c>
    </row>
    <row r="14" spans="1:9" ht="180" x14ac:dyDescent="0.25">
      <c r="A14" s="62"/>
      <c r="B14" s="77" t="s">
        <v>88</v>
      </c>
      <c r="C14" s="78">
        <v>220</v>
      </c>
      <c r="D14" s="77" t="s">
        <v>16</v>
      </c>
      <c r="E14" s="62"/>
      <c r="F14" s="62"/>
      <c r="G14" s="79">
        <f t="shared" si="0"/>
        <v>0</v>
      </c>
      <c r="H14" s="79">
        <f t="shared" si="1"/>
        <v>0</v>
      </c>
    </row>
    <row r="15" spans="1:9" ht="180" x14ac:dyDescent="0.25">
      <c r="A15" s="62"/>
      <c r="B15" s="77" t="s">
        <v>89</v>
      </c>
      <c r="C15" s="78">
        <v>220</v>
      </c>
      <c r="D15" s="77" t="s">
        <v>16</v>
      </c>
      <c r="E15" s="62"/>
      <c r="F15" s="62"/>
      <c r="G15" s="79">
        <f t="shared" si="0"/>
        <v>0</v>
      </c>
      <c r="H15" s="79">
        <f t="shared" si="1"/>
        <v>0</v>
      </c>
    </row>
    <row r="16" spans="1:9" ht="165" x14ac:dyDescent="0.25">
      <c r="A16" s="62"/>
      <c r="B16" s="77" t="s">
        <v>90</v>
      </c>
      <c r="C16" s="78">
        <v>220</v>
      </c>
      <c r="D16" s="77" t="s">
        <v>16</v>
      </c>
      <c r="E16" s="62"/>
      <c r="F16" s="62"/>
      <c r="G16" s="79">
        <f t="shared" si="0"/>
        <v>0</v>
      </c>
      <c r="H16" s="79">
        <f t="shared" si="1"/>
        <v>0</v>
      </c>
    </row>
    <row r="17" spans="1:10" ht="45" x14ac:dyDescent="0.25">
      <c r="B17" s="80" t="s">
        <v>68</v>
      </c>
      <c r="C17" s="76">
        <v>32</v>
      </c>
      <c r="D17" s="76" t="s">
        <v>18</v>
      </c>
      <c r="E17" s="81"/>
      <c r="F17" s="81"/>
      <c r="G17" s="79">
        <f t="shared" ref="G17:G21" si="2">C17*E17</f>
        <v>0</v>
      </c>
      <c r="H17" s="79">
        <f t="shared" ref="H17:H21" si="3">C17*F17</f>
        <v>0</v>
      </c>
      <c r="J17" s="80"/>
    </row>
    <row r="18" spans="1:10" ht="150" x14ac:dyDescent="0.25">
      <c r="B18" s="80" t="s">
        <v>75</v>
      </c>
      <c r="C18" s="76">
        <v>32</v>
      </c>
      <c r="D18" s="76" t="s">
        <v>16</v>
      </c>
      <c r="E18" s="81"/>
      <c r="F18" s="81"/>
      <c r="G18" s="79">
        <f t="shared" si="2"/>
        <v>0</v>
      </c>
      <c r="H18" s="79">
        <f t="shared" si="3"/>
        <v>0</v>
      </c>
      <c r="J18" s="80"/>
    </row>
    <row r="19" spans="1:10" ht="75" x14ac:dyDescent="0.25">
      <c r="B19" s="80" t="s">
        <v>69</v>
      </c>
      <c r="C19" s="76">
        <v>20</v>
      </c>
      <c r="D19" s="76" t="s">
        <v>70</v>
      </c>
      <c r="E19" s="81"/>
      <c r="F19" s="81"/>
      <c r="G19" s="79">
        <f t="shared" si="2"/>
        <v>0</v>
      </c>
      <c r="H19" s="79">
        <f t="shared" si="3"/>
        <v>0</v>
      </c>
      <c r="J19" s="80"/>
    </row>
    <row r="20" spans="1:10" ht="45" x14ac:dyDescent="0.25">
      <c r="B20" s="80" t="s">
        <v>71</v>
      </c>
      <c r="C20" s="76">
        <v>1</v>
      </c>
      <c r="D20" s="76" t="s">
        <v>67</v>
      </c>
      <c r="E20" s="81"/>
      <c r="F20" s="81"/>
      <c r="G20" s="79">
        <f t="shared" si="2"/>
        <v>0</v>
      </c>
      <c r="H20" s="79">
        <f t="shared" si="3"/>
        <v>0</v>
      </c>
      <c r="J20" s="80"/>
    </row>
    <row r="21" spans="1:10" ht="30" x14ac:dyDescent="0.25">
      <c r="B21" s="80" t="s">
        <v>72</v>
      </c>
      <c r="C21" s="76">
        <v>1</v>
      </c>
      <c r="D21" s="76" t="s">
        <v>67</v>
      </c>
      <c r="E21" s="81"/>
      <c r="F21" s="81"/>
      <c r="G21" s="79">
        <f t="shared" si="2"/>
        <v>0</v>
      </c>
      <c r="H21" s="79">
        <f t="shared" si="3"/>
        <v>0</v>
      </c>
      <c r="J21" s="80"/>
    </row>
    <row r="22" spans="1:10" ht="45" x14ac:dyDescent="0.25">
      <c r="B22" s="10" t="s">
        <v>91</v>
      </c>
      <c r="C22" s="76">
        <v>1</v>
      </c>
      <c r="D22" s="76" t="s">
        <v>67</v>
      </c>
      <c r="E22" s="81"/>
      <c r="F22" s="81"/>
      <c r="G22" s="79">
        <f t="shared" ref="G22" si="4">C22*E22</f>
        <v>0</v>
      </c>
      <c r="H22" s="79">
        <f t="shared" ref="H22" si="5">C22*F22</f>
        <v>0</v>
      </c>
      <c r="J22" s="80"/>
    </row>
    <row r="23" spans="1:10" x14ac:dyDescent="0.25">
      <c r="B23" s="80"/>
      <c r="E23" s="81"/>
      <c r="F23" s="81"/>
      <c r="G23" s="82"/>
      <c r="H23" s="82"/>
      <c r="J23" s="80"/>
    </row>
    <row r="24" spans="1:10" x14ac:dyDescent="0.25">
      <c r="B24" s="80"/>
      <c r="E24" s="81"/>
      <c r="F24" s="81"/>
      <c r="G24" s="82"/>
      <c r="H24" s="82"/>
      <c r="J24" s="80"/>
    </row>
    <row r="25" spans="1:10" x14ac:dyDescent="0.25">
      <c r="B25" s="80"/>
      <c r="E25" s="81"/>
      <c r="F25" s="81"/>
      <c r="G25" s="82"/>
      <c r="H25" s="82"/>
      <c r="J25" s="80"/>
    </row>
    <row r="26" spans="1:10" x14ac:dyDescent="0.25">
      <c r="B26" s="80"/>
      <c r="C26" s="83"/>
      <c r="E26" s="81"/>
      <c r="F26" s="81"/>
      <c r="G26" s="82"/>
      <c r="H26" s="82"/>
      <c r="J26" s="80"/>
    </row>
    <row r="27" spans="1:10" x14ac:dyDescent="0.25">
      <c r="A27" s="84"/>
      <c r="B27" s="85" t="s">
        <v>15</v>
      </c>
      <c r="C27" s="86"/>
      <c r="D27" s="86"/>
      <c r="E27" s="84"/>
      <c r="F27" s="84"/>
      <c r="G27" s="87">
        <f>SUM(G3:G26)</f>
        <v>0</v>
      </c>
      <c r="H27" s="87">
        <f>SUM(H3:H26)</f>
        <v>0</v>
      </c>
    </row>
  </sheetData>
  <pageMargins left="0.7" right="0.7" top="0.75" bottom="0.75" header="0.3" footer="0.3"/>
  <pageSetup paperSize="9" scale="73" orientation="portrait" horizontalDpi="4294967293"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7</vt:i4>
      </vt:variant>
    </vt:vector>
  </HeadingPairs>
  <TitlesOfParts>
    <vt:vector size="14" baseType="lpstr">
      <vt:lpstr>Összesítő</vt:lpstr>
      <vt:lpstr>Utcai homlokzat</vt:lpstr>
      <vt:lpstr>Talajnedv.ell.sz.</vt:lpstr>
      <vt:lpstr>Vízelvezetés</vt:lpstr>
      <vt:lpstr>Belső lábazat</vt:lpstr>
      <vt:lpstr>Galambriasztás</vt:lpstr>
      <vt:lpstr>Toronysisak</vt:lpstr>
      <vt:lpstr>'Belső lábazat'!Nyomtatási_terület</vt:lpstr>
      <vt:lpstr>Galambriasztás!Nyomtatási_terület</vt:lpstr>
      <vt:lpstr>Összesítő!Nyomtatási_terület</vt:lpstr>
      <vt:lpstr>Talajnedv.ell.sz.!Nyomtatási_terület</vt:lpstr>
      <vt:lpstr>Toronysisak!Nyomtatási_terület</vt:lpstr>
      <vt:lpstr>'Utcai homlokzat'!Nyomtatási_terület</vt:lpstr>
      <vt:lpstr>Vízelvezetés!Nyomtatási_terület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Felhasználó</dc:creator>
  <cp:lastModifiedBy>Sólya László</cp:lastModifiedBy>
  <cp:lastPrinted>2016-06-30T09:58:12Z</cp:lastPrinted>
  <dcterms:created xsi:type="dcterms:W3CDTF">2016-06-30T09:18:26Z</dcterms:created>
  <dcterms:modified xsi:type="dcterms:W3CDTF">2018-03-21T10:26:55Z</dcterms:modified>
</cp:coreProperties>
</file>